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стол\Ст. методист\ОП\"/>
    </mc:Choice>
  </mc:AlternateContent>
  <xr:revisionPtr revIDLastSave="0" documentId="10_ncr:8100000_{8012DC2F-1B7E-42A7-95F6-F15CC0FF216F}" xr6:coauthVersionLast="32" xr6:coauthVersionMax="32" xr10:uidLastSave="{00000000-0000-0000-0000-000000000000}"/>
  <bookViews>
    <workbookView xWindow="360" yWindow="405" windowWidth="15600" windowHeight="7740" tabRatio="689" activeTab="3" xr2:uid="{00000000-000D-0000-FFFF-FFFF00000000}"/>
  </bookViews>
  <sheets>
    <sheet name="титул" sheetId="16" r:id="rId1"/>
    <sheet name="график" sheetId="8" r:id="rId2"/>
    <sheet name="график1" sheetId="15" r:id="rId3"/>
    <sheet name="план 2016" sheetId="17" r:id="rId4"/>
  </sheets>
  <definedNames>
    <definedName name="_xlnm.Print_Area" localSheetId="1">график!$A$1:$BA$17</definedName>
  </definedNames>
  <calcPr calcId="162913"/>
</workbook>
</file>

<file path=xl/calcChain.xml><?xml version="1.0" encoding="utf-8"?>
<calcChain xmlns="http://schemas.openxmlformats.org/spreadsheetml/2006/main">
  <c r="F8" i="17" l="1"/>
  <c r="G8" i="17"/>
  <c r="H8" i="17"/>
  <c r="I8" i="17"/>
  <c r="J8" i="17"/>
  <c r="K8" i="17"/>
  <c r="L8" i="17"/>
  <c r="M8" i="17"/>
  <c r="N8" i="17"/>
  <c r="O8" i="17"/>
  <c r="P8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P37" i="17"/>
  <c r="E37" i="17"/>
  <c r="F37" i="17"/>
  <c r="G37" i="17"/>
  <c r="H37" i="17"/>
  <c r="I37" i="17"/>
  <c r="J37" i="17"/>
  <c r="K37" i="17"/>
  <c r="L37" i="17"/>
  <c r="M37" i="17"/>
  <c r="N37" i="17"/>
  <c r="O37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H75" i="17"/>
  <c r="I75" i="17"/>
  <c r="J75" i="17"/>
  <c r="E75" i="17"/>
  <c r="F75" i="17"/>
  <c r="G75" i="17"/>
  <c r="K75" i="17"/>
  <c r="L75" i="17"/>
  <c r="M75" i="17"/>
  <c r="N75" i="17"/>
  <c r="O75" i="17"/>
  <c r="P75" i="17"/>
  <c r="D77" i="17"/>
  <c r="D76" i="17"/>
  <c r="D71" i="17"/>
  <c r="D70" i="17"/>
  <c r="D69" i="17"/>
  <c r="D65" i="17"/>
  <c r="D64" i="17"/>
  <c r="D59" i="17"/>
  <c r="D58" i="17"/>
  <c r="D57" i="17"/>
  <c r="K13" i="15"/>
  <c r="I13" i="15"/>
  <c r="B13" i="15"/>
  <c r="D56" i="17" l="1"/>
  <c r="D75" i="17"/>
  <c r="P55" i="17"/>
  <c r="P36" i="17" s="1"/>
  <c r="P24" i="17" s="1"/>
  <c r="P7" i="17" s="1"/>
  <c r="N55" i="17"/>
  <c r="N36" i="17" s="1"/>
  <c r="N24" i="17" s="1"/>
  <c r="N7" i="17" s="1"/>
  <c r="L55" i="17"/>
  <c r="L36" i="17" s="1"/>
  <c r="L24" i="17" s="1"/>
  <c r="L7" i="17" s="1"/>
  <c r="J55" i="17"/>
  <c r="H55" i="17"/>
  <c r="F55" i="17"/>
  <c r="D63" i="17"/>
  <c r="D68" i="17"/>
  <c r="O55" i="17"/>
  <c r="O36" i="17" s="1"/>
  <c r="O24" i="17" s="1"/>
  <c r="O7" i="17" s="1"/>
  <c r="M55" i="17"/>
  <c r="M36" i="17" s="1"/>
  <c r="M24" i="17" s="1"/>
  <c r="M7" i="17" s="1"/>
  <c r="K55" i="17"/>
  <c r="K36" i="17" s="1"/>
  <c r="K24" i="17" s="1"/>
  <c r="K7" i="17" s="1"/>
  <c r="I55" i="17"/>
  <c r="I36" i="17" s="1"/>
  <c r="I24" i="17" s="1"/>
  <c r="I7" i="17" s="1"/>
  <c r="G55" i="17"/>
  <c r="G36" i="17" s="1"/>
  <c r="G24" i="17" s="1"/>
  <c r="G7" i="17" s="1"/>
  <c r="E55" i="17"/>
  <c r="E36" i="17" s="1"/>
  <c r="E24" i="17" s="1"/>
  <c r="J36" i="17"/>
  <c r="H36" i="17"/>
  <c r="F36" i="17"/>
  <c r="J24" i="17"/>
  <c r="H24" i="17"/>
  <c r="F24" i="17"/>
  <c r="J7" i="17"/>
  <c r="H7" i="17"/>
  <c r="F7" i="17"/>
  <c r="F82" i="17" s="1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38" i="17"/>
  <c r="D30" i="17"/>
  <c r="D55" i="17" l="1"/>
  <c r="D37" i="17"/>
  <c r="D36" i="17" s="1"/>
  <c r="D34" i="17"/>
  <c r="D33" i="17"/>
  <c r="D29" i="17"/>
  <c r="D28" i="17"/>
  <c r="D27" i="17"/>
  <c r="D26" i="17"/>
  <c r="E17" i="17"/>
  <c r="E18" i="17"/>
  <c r="D19" i="17"/>
  <c r="E8" i="17" l="1"/>
  <c r="E7" i="17" s="1"/>
  <c r="D25" i="17"/>
  <c r="D32" i="17"/>
  <c r="D10" i="17"/>
  <c r="D11" i="17"/>
  <c r="D12" i="17"/>
  <c r="D13" i="17"/>
  <c r="D14" i="17"/>
  <c r="D15" i="17"/>
  <c r="D18" i="17"/>
  <c r="D20" i="17"/>
  <c r="D21" i="17"/>
  <c r="D22" i="17"/>
  <c r="D9" i="17"/>
  <c r="D8" i="17" l="1"/>
  <c r="D7" i="17" s="1"/>
  <c r="D82" i="17" s="1"/>
  <c r="D24" i="17"/>
  <c r="J13" i="15"/>
  <c r="G13" i="15"/>
  <c r="E13" i="15"/>
  <c r="D13" i="15"/>
  <c r="L10" i="15"/>
  <c r="L11" i="15"/>
  <c r="L12" i="15"/>
  <c r="L9" i="15"/>
  <c r="L13" i="15" l="1"/>
</calcChain>
</file>

<file path=xl/sharedStrings.xml><?xml version="1.0" encoding="utf-8"?>
<sst xmlns="http://schemas.openxmlformats.org/spreadsheetml/2006/main" count="422" uniqueCount="281">
  <si>
    <t>III</t>
  </si>
  <si>
    <t>::</t>
  </si>
  <si>
    <t>=</t>
  </si>
  <si>
    <t>Промежуточная аттестация</t>
  </si>
  <si>
    <t>ОУ</t>
  </si>
  <si>
    <t>ОО</t>
  </si>
  <si>
    <t>сентябрь</t>
  </si>
  <si>
    <t>29 IX   5    X</t>
  </si>
  <si>
    <t>октябрь</t>
  </si>
  <si>
    <t>27 Х         2  XI</t>
  </si>
  <si>
    <t>ноябрь</t>
  </si>
  <si>
    <t>декабрь</t>
  </si>
  <si>
    <t>26   I     1    II</t>
  </si>
  <si>
    <t>январь</t>
  </si>
  <si>
    <t>23 II   1  III</t>
  </si>
  <si>
    <t>февраль</t>
  </si>
  <si>
    <t>30 III   5   IV</t>
  </si>
  <si>
    <t>март</t>
  </si>
  <si>
    <t>27  IV   3   V</t>
  </si>
  <si>
    <t>29  VI 5 VII</t>
  </si>
  <si>
    <t>апрель</t>
  </si>
  <si>
    <t>май</t>
  </si>
  <si>
    <t>июнь</t>
  </si>
  <si>
    <t>июль</t>
  </si>
  <si>
    <t>август</t>
  </si>
  <si>
    <t xml:space="preserve">27   VII   2   VIII </t>
  </si>
  <si>
    <t>29 XII  4      I</t>
  </si>
  <si>
    <t>Х</t>
  </si>
  <si>
    <t xml:space="preserve">Теоретическое            обучение </t>
  </si>
  <si>
    <t>Учебная практика, проводимая непрерывно                                                          (концентрированно)</t>
  </si>
  <si>
    <t>Учебная практика,                    проводимая путем чередования с теоретическими занятиями (рассредоточено)</t>
  </si>
  <si>
    <t>Итоговая государственная             аттестация</t>
  </si>
  <si>
    <t>Канукулы</t>
  </si>
  <si>
    <t>Производственная практика, проводимая      непрерывно                  (концентрированно)</t>
  </si>
  <si>
    <t>к    у    р    с</t>
  </si>
  <si>
    <t>оо</t>
  </si>
  <si>
    <t>х</t>
  </si>
  <si>
    <t xml:space="preserve">Обозначения                                                             </t>
  </si>
  <si>
    <t>всего</t>
  </si>
  <si>
    <t>1 курс</t>
  </si>
  <si>
    <t>2 курс</t>
  </si>
  <si>
    <t>3 курс</t>
  </si>
  <si>
    <t>4 курс</t>
  </si>
  <si>
    <t>1.      График учебного процесса</t>
  </si>
  <si>
    <t xml:space="preserve">курсы              </t>
  </si>
  <si>
    <t>Государственная (итоговая) аттестация</t>
  </si>
  <si>
    <t>учебной практики</t>
  </si>
  <si>
    <t>экзаменов</t>
  </si>
  <si>
    <t>дифференцированных зачетов</t>
  </si>
  <si>
    <t>дисциплин и МДК</t>
  </si>
  <si>
    <t>Всего</t>
  </si>
  <si>
    <t>Преддипломная практика</t>
  </si>
  <si>
    <t>ГИА</t>
  </si>
  <si>
    <t>Государственная итоговая аттестация</t>
  </si>
  <si>
    <t>УЧЕБНЫЙ ПЛАН</t>
  </si>
  <si>
    <t>специальности среднего профессионального образования</t>
  </si>
  <si>
    <t>на базе основного общего образования</t>
  </si>
  <si>
    <t>Преддипломная</t>
  </si>
  <si>
    <t xml:space="preserve">По профилю специальности </t>
  </si>
  <si>
    <t>Производственная практика</t>
  </si>
  <si>
    <t>Каникулы</t>
  </si>
  <si>
    <t>Всего           (по курсам)</t>
  </si>
  <si>
    <t xml:space="preserve">  Государственная (итоговая) аттестация</t>
  </si>
  <si>
    <t xml:space="preserve">Промежуточная аттестация </t>
  </si>
  <si>
    <t>самостоятельная учебная работа</t>
  </si>
  <si>
    <t>обязательная аудиторная</t>
  </si>
  <si>
    <t>всего занятий</t>
  </si>
  <si>
    <t>учебная нагрузка обучающихся (час.)</t>
  </si>
  <si>
    <t>распределение обязательной (аудиторной) нагрузки по курсам и семестрам (час. в семестр)</t>
  </si>
  <si>
    <t>курсовых работ (проектов)</t>
  </si>
  <si>
    <t>История</t>
  </si>
  <si>
    <t>Математика</t>
  </si>
  <si>
    <t>Физическая культура</t>
  </si>
  <si>
    <t>ОБЖ</t>
  </si>
  <si>
    <t>Обязательная часть цикла ОПОП</t>
  </si>
  <si>
    <t>ОГСЭ.00</t>
  </si>
  <si>
    <t>Общий гуманитарный и социально-экономический цикл</t>
  </si>
  <si>
    <t>Основы философии</t>
  </si>
  <si>
    <t>Иностранный язык</t>
  </si>
  <si>
    <t>ЕН.00</t>
  </si>
  <si>
    <t>П.00</t>
  </si>
  <si>
    <t>Профессиональный цикл</t>
  </si>
  <si>
    <t>ОП.00</t>
  </si>
  <si>
    <t>Общепрофессиональные дисциплины</t>
  </si>
  <si>
    <t>Правовое обеспечение профессиональной деятельности</t>
  </si>
  <si>
    <t>Безопасность жизнедеятельности</t>
  </si>
  <si>
    <t>ПМ.00</t>
  </si>
  <si>
    <t>Профессиональные модули</t>
  </si>
  <si>
    <t>МДК.01.01</t>
  </si>
  <si>
    <t>ПМ.02</t>
  </si>
  <si>
    <t>МДК.02.01</t>
  </si>
  <si>
    <t>МДК.03.01</t>
  </si>
  <si>
    <t>ПМ.04</t>
  </si>
  <si>
    <t>МДК.04.01</t>
  </si>
  <si>
    <t>ПМ.03</t>
  </si>
  <si>
    <t>ОГСЭ.01</t>
  </si>
  <si>
    <t>ЕН.01</t>
  </si>
  <si>
    <t>ОП.01</t>
  </si>
  <si>
    <t>ПМ.01</t>
  </si>
  <si>
    <t>МДК.01.02</t>
  </si>
  <si>
    <t>МДК.01.03</t>
  </si>
  <si>
    <t>ОП.02</t>
  </si>
  <si>
    <t>ОП.03</t>
  </si>
  <si>
    <t>ОП.04</t>
  </si>
  <si>
    <t>ОП.05</t>
  </si>
  <si>
    <t>ЕН.02</t>
  </si>
  <si>
    <t>ОГСЭ.02</t>
  </si>
  <si>
    <t>ОГСЭ.03</t>
  </si>
  <si>
    <t>ОГСЭ.04</t>
  </si>
  <si>
    <t>ОГСЭ.05</t>
  </si>
  <si>
    <t>Наименование циклов, дисциплин, профессиональных модулей, МДК, практик</t>
  </si>
  <si>
    <t>Формы промежуточной аттестации</t>
  </si>
  <si>
    <t>зачетов</t>
  </si>
  <si>
    <t>максимальная</t>
  </si>
  <si>
    <t>1 сем       17 н.</t>
  </si>
  <si>
    <t>2 сем     22 н.</t>
  </si>
  <si>
    <t>3 сем     16 н.</t>
  </si>
  <si>
    <t>Математический и общий естественнонаучный цикл</t>
  </si>
  <si>
    <t>лабораторных и практических занятий</t>
  </si>
  <si>
    <t>Э</t>
  </si>
  <si>
    <t>Консультации на учебную группу по 100 часов в год (всего 400 час)</t>
  </si>
  <si>
    <t>___________________________________________________________</t>
  </si>
  <si>
    <t>1</t>
  </si>
  <si>
    <t xml:space="preserve">индекс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</si>
  <si>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ДПП</t>
  </si>
  <si>
    <t>ОП.06</t>
  </si>
  <si>
    <t>ОП.07</t>
  </si>
  <si>
    <t>Менеджмент</t>
  </si>
  <si>
    <t xml:space="preserve"> </t>
  </si>
  <si>
    <t>География</t>
  </si>
  <si>
    <t>ПП.01</t>
  </si>
  <si>
    <t>Учебная практика</t>
  </si>
  <si>
    <t>ПП.02</t>
  </si>
  <si>
    <t>ПП.03</t>
  </si>
  <si>
    <t>ПП.04</t>
  </si>
  <si>
    <t>Дз</t>
  </si>
  <si>
    <t>з</t>
  </si>
  <si>
    <t xml:space="preserve">производственной практики    </t>
  </si>
  <si>
    <t>преддипломной практики</t>
  </si>
  <si>
    <t>итого</t>
  </si>
  <si>
    <t>7</t>
  </si>
  <si>
    <t>2</t>
  </si>
  <si>
    <t>12</t>
  </si>
  <si>
    <t>10</t>
  </si>
  <si>
    <t>з,з,з,з,з,Дз</t>
  </si>
  <si>
    <t>3</t>
  </si>
  <si>
    <t>1.2. Государственные экзамены (при их наличии)  -  N,  перечислить наименования: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</si>
  <si>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</si>
  <si>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ОП.08</t>
  </si>
  <si>
    <t>Обществознание</t>
  </si>
  <si>
    <t>УТВЕРЖДАЮ</t>
  </si>
  <si>
    <t>ДИРЕКТОР ГБПОУ РО "АГТК"</t>
  </si>
  <si>
    <t>______________С.Н. Мацынин</t>
  </si>
  <si>
    <t>"____" ______________ 20___г.</t>
  </si>
  <si>
    <t>ГБПОУ РО "АГТК"</t>
  </si>
  <si>
    <t xml:space="preserve">Профиль получаемого профессионального </t>
  </si>
  <si>
    <r>
      <t xml:space="preserve">Форма обучения - </t>
    </r>
    <r>
      <rPr>
        <u/>
        <sz val="11"/>
        <rFont val="Arial Cyr"/>
        <charset val="204"/>
      </rPr>
      <t>очная</t>
    </r>
  </si>
  <si>
    <r>
      <t xml:space="preserve">Нормативный срок обучения -  </t>
    </r>
    <r>
      <rPr>
        <u/>
        <sz val="11"/>
        <rFont val="Arial Cyr"/>
        <charset val="204"/>
      </rPr>
      <t>3 года 10 мес.</t>
    </r>
  </si>
  <si>
    <t>I курс</t>
  </si>
  <si>
    <t>II курс</t>
  </si>
  <si>
    <t>III курс</t>
  </si>
  <si>
    <t>IV курс</t>
  </si>
  <si>
    <t xml:space="preserve">Обучение по дисциплинам и междисциплинарным курсам </t>
  </si>
  <si>
    <t>УП.01.01</t>
  </si>
  <si>
    <t>МДК.02.02</t>
  </si>
  <si>
    <t>МДК.03.02</t>
  </si>
  <si>
    <t>МДК.04.02</t>
  </si>
  <si>
    <t>ОУД.01</t>
  </si>
  <si>
    <t xml:space="preserve">Русский язык и литература </t>
  </si>
  <si>
    <t>ОУД.02</t>
  </si>
  <si>
    <t>ОУД.03</t>
  </si>
  <si>
    <t>ОУД.04</t>
  </si>
  <si>
    <t>ОУД.05</t>
  </si>
  <si>
    <t>ОУД.06</t>
  </si>
  <si>
    <t>ОУД.07</t>
  </si>
  <si>
    <t>Информатика</t>
  </si>
  <si>
    <t>ОУД.11</t>
  </si>
  <si>
    <t>Экология</t>
  </si>
  <si>
    <t>ОУД.16</t>
  </si>
  <si>
    <t>ОУД.17</t>
  </si>
  <si>
    <t>ОУД.18</t>
  </si>
  <si>
    <t>ОУД.00</t>
  </si>
  <si>
    <t>Общеобразовательные учебные дисциплины</t>
  </si>
  <si>
    <t>-/Дз</t>
  </si>
  <si>
    <t>-/Э</t>
  </si>
  <si>
    <t>з/Дз</t>
  </si>
  <si>
    <t>2з/9Дз/4Э</t>
  </si>
  <si>
    <t>Психология профессиональной деятельности</t>
  </si>
  <si>
    <t>Экономика отрасли</t>
  </si>
  <si>
    <t>11</t>
  </si>
  <si>
    <t>ОУД.08</t>
  </si>
  <si>
    <t>Физика</t>
  </si>
  <si>
    <t>ОУД.09</t>
  </si>
  <si>
    <t>Химия</t>
  </si>
  <si>
    <t>ОУД.15</t>
  </si>
  <si>
    <t>Биология</t>
  </si>
  <si>
    <t xml:space="preserve">Информатика </t>
  </si>
  <si>
    <t>Инженерная графика</t>
  </si>
  <si>
    <t>Техническая механика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</si>
  <si>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</si>
  <si>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</si>
  <si>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</si>
  <si>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</si>
  <si>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</si>
  <si>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</si>
  <si>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</si>
  <si>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</si>
  <si>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Электротехника и электроника</t>
  </si>
  <si>
    <t>Метрология, стандартизация и сертификация</t>
  </si>
  <si>
    <t>Транспортная система России</t>
  </si>
  <si>
    <t xml:space="preserve">Охрана труда </t>
  </si>
  <si>
    <t>Правила безопасности дорожного движения</t>
  </si>
  <si>
    <t>Логистика</t>
  </si>
  <si>
    <t>Основы предпринимательской деятельности</t>
  </si>
  <si>
    <t>Автотранспартное право</t>
  </si>
  <si>
    <t>Единная система конструкторской документации</t>
  </si>
  <si>
    <t>Организация перевозочного процесса (по видам транспорта)</t>
  </si>
  <si>
    <t>Технология перевозочного процесса (по видам транспорта)</t>
  </si>
  <si>
    <t>Информационное обеспечение перевозочного процесса (по видам транспорта)</t>
  </si>
  <si>
    <t>Автоматизированные системы управления на транспорте (по видам транспорта)</t>
  </si>
  <si>
    <t>Организация сервисного обслуживания на транспорте (по видам транспорта)</t>
  </si>
  <si>
    <t>Организация движения (по видам транспорта)</t>
  </si>
  <si>
    <t>Организация пассажирских перевозок и обслуживание пассажиров (по видам транспорта)</t>
  </si>
  <si>
    <t>Организация транспортно-логистической деятельности (по видам транспорта)</t>
  </si>
  <si>
    <t>Транспортно-экспедиционная деятельность (по видам транспорта)</t>
  </si>
  <si>
    <t>Обеспечение грузовых перевозок (по видам транспорта)</t>
  </si>
  <si>
    <t>МДК.03.03</t>
  </si>
  <si>
    <t>Перевозка грузов на особых условиях</t>
  </si>
  <si>
    <t>Выполнение работ по одной или нескольким профессиям рабочих, должностям служащих</t>
  </si>
  <si>
    <t>Организация работы диспетчерской службы на автомобильном транспорте</t>
  </si>
  <si>
    <t>Операции по обработке первичных документов</t>
  </si>
  <si>
    <t>Технические средства (по видам транспорта)</t>
  </si>
  <si>
    <t>программы подготовки специалистов среднего звена</t>
  </si>
  <si>
    <t>по программе базовой подготовки</t>
  </si>
  <si>
    <r>
      <t xml:space="preserve">Квалификация:  </t>
    </r>
    <r>
      <rPr>
        <u/>
        <sz val="11"/>
        <rFont val="Arial Cyr"/>
        <charset val="204"/>
      </rPr>
      <t>техник</t>
    </r>
  </si>
  <si>
    <t>23.02.01 Организация перевозок и управление на транспорте (по видам)</t>
  </si>
  <si>
    <r>
      <t xml:space="preserve">образования  - </t>
    </r>
    <r>
      <rPr>
        <u/>
        <sz val="11"/>
        <rFont val="Arial Cyr"/>
        <charset val="204"/>
      </rPr>
      <t>технический</t>
    </r>
  </si>
  <si>
    <r>
      <t xml:space="preserve">Набор - </t>
    </r>
    <r>
      <rPr>
        <u/>
        <sz val="11"/>
        <rFont val="Arial Cyr"/>
        <charset val="204"/>
      </rPr>
      <t>2016 года</t>
    </r>
  </si>
  <si>
    <t>2. Сводные данные по бюджету времени (в неделях)</t>
  </si>
  <si>
    <t>Технология</t>
  </si>
  <si>
    <t>з/Э</t>
  </si>
  <si>
    <t>-,з,з,з,з,Дз</t>
  </si>
  <si>
    <t>4з/3Дз/1Э</t>
  </si>
  <si>
    <t>0з/2Дз/0Э</t>
  </si>
  <si>
    <t>0з/12Дз/4Э</t>
  </si>
  <si>
    <t>-/-/Э</t>
  </si>
  <si>
    <t>0з/3Дз/2Э/1Кэ(к/р)</t>
  </si>
  <si>
    <t>0з/2Дз/1Э/1Кэ</t>
  </si>
  <si>
    <t>0з/1Дз/1Э/1Кэ</t>
  </si>
  <si>
    <t>0з/8Дз/5Э/4Кэ</t>
  </si>
  <si>
    <t>0з/20Дз/9Э/4Кэ</t>
  </si>
  <si>
    <t>0з/25Дз/10Э/4Кэ</t>
  </si>
  <si>
    <t>2з/34Дз/14Э/4Кэ</t>
  </si>
  <si>
    <t>4 сем    20 н.</t>
  </si>
  <si>
    <t>5 сем   13 н.</t>
  </si>
  <si>
    <t>6 сем   14 н.</t>
  </si>
  <si>
    <t>7 сем   10 н.</t>
  </si>
  <si>
    <t>8 сем   11 н.</t>
  </si>
  <si>
    <t>Разработчик:</t>
  </si>
  <si>
    <t>Старший методист                     ______________________ Е. Г. Оганесян</t>
  </si>
  <si>
    <t>Согласовано:</t>
  </si>
  <si>
    <t>Зам. директора по УР                  _____________________ И.А. Чередниченко</t>
  </si>
  <si>
    <r>
      <t xml:space="preserve">1. Программа </t>
    </r>
    <r>
      <rPr>
        <u/>
        <sz val="8"/>
        <rFont val="Arial Cyr"/>
        <charset val="204"/>
      </rPr>
      <t xml:space="preserve">базовой </t>
    </r>
    <r>
      <rPr>
        <sz val="8"/>
        <rFont val="Arial Cyr"/>
        <charset val="204"/>
      </rPr>
      <t xml:space="preserve">или углубленной </t>
    </r>
    <r>
      <rPr>
        <u/>
        <sz val="8"/>
        <rFont val="Arial Cyr"/>
        <charset val="204"/>
      </rPr>
      <t>подготовки</t>
    </r>
  </si>
  <si>
    <r>
      <t xml:space="preserve">1.1. Выпускная квалификационная работа в форме </t>
    </r>
    <r>
      <rPr>
        <u/>
        <sz val="8"/>
        <rFont val="Arial Cyr"/>
        <charset val="204"/>
      </rPr>
      <t>дипломной работы</t>
    </r>
    <r>
      <rPr>
        <sz val="8"/>
        <rFont val="Arial Cyr"/>
        <charset val="204"/>
      </rPr>
      <t xml:space="preserve">  </t>
    </r>
  </si>
  <si>
    <r>
      <t xml:space="preserve">    Выполнение дипломной работы  </t>
    </r>
    <r>
      <rPr>
        <u/>
        <sz val="8"/>
        <rFont val="Arial Cyr"/>
        <charset val="204"/>
      </rPr>
      <t>с 18 мая по 14 июня    (всего 4 нед)</t>
    </r>
    <r>
      <rPr>
        <sz val="8"/>
        <rFont val="Arial Cyr"/>
        <charset val="204"/>
      </rPr>
      <t xml:space="preserve">                                                                                                                                                            </t>
    </r>
  </si>
  <si>
    <r>
      <t xml:space="preserve">Защита дипломной работы  </t>
    </r>
    <r>
      <rPr>
        <u/>
        <sz val="8"/>
        <rFont val="Arial Cyr"/>
        <charset val="204"/>
      </rPr>
      <t>с 15 июня  по 28 июня   (всего 2 нед)</t>
    </r>
  </si>
  <si>
    <t>14</t>
  </si>
  <si>
    <t>108</t>
  </si>
  <si>
    <t>144</t>
  </si>
  <si>
    <t>216</t>
  </si>
  <si>
    <t>0</t>
  </si>
  <si>
    <t>3. План учебного процесса 23.02.01 Организация перевозок и управление на транспорте (по видам) 2016г.</t>
  </si>
  <si>
    <t>-/Дз/Э*</t>
  </si>
  <si>
    <t>Дз/Э*</t>
  </si>
  <si>
    <t>36</t>
  </si>
  <si>
    <t>8</t>
  </si>
  <si>
    <t>Учебная практика (Организация перевозочного процесса)</t>
  </si>
  <si>
    <t>УП.03</t>
  </si>
  <si>
    <t>Учебная практика (Обеспечение грузовых перевозок)</t>
  </si>
  <si>
    <t>288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</si>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</sst>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u/>
      <sz val="11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9"/>
      <name val="Arial Cyr"/>
      <charset val="204"/>
    </font>
    <font>
      <u/>
      <sz val="8"/>
      <name val="Arial Cyr"/>
      <charset val="204"/>
    </font>
    <font>
      <sz val="11"/>
      <name val="Arial"/>
      <family val="2"/>
      <charset val="204"/>
    </font>
    <font>
      <b/>
      <sz val="8"/>
      <color rgb="FFFF000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9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0" fillId="0" borderId="0" xfId="0" applyBorder="1"/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5" fillId="2" borderId="12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right" vertical="center" wrapText="1"/>
    </xf>
    <xf numFmtId="49" fontId="15" fillId="0" borderId="29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vertical="center" wrapText="1"/>
    </xf>
    <xf numFmtId="49" fontId="16" fillId="7" borderId="13" xfId="0" applyNumberFormat="1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16" fillId="5" borderId="12" xfId="0" applyFont="1" applyFill="1" applyBorder="1" applyAlignment="1">
      <alignment vertical="center" wrapText="1"/>
    </xf>
    <xf numFmtId="0" fontId="16" fillId="5" borderId="13" xfId="0" applyFont="1" applyFill="1" applyBorder="1" applyAlignment="1">
      <alignment vertical="center" wrapText="1"/>
    </xf>
    <xf numFmtId="49" fontId="16" fillId="5" borderId="13" xfId="0" applyNumberFormat="1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vertical="center" wrapText="1"/>
    </xf>
    <xf numFmtId="0" fontId="16" fillId="9" borderId="12" xfId="0" applyFont="1" applyFill="1" applyBorder="1" applyAlignment="1">
      <alignment vertical="center" wrapText="1"/>
    </xf>
    <xf numFmtId="0" fontId="16" fillId="9" borderId="13" xfId="0" applyFont="1" applyFill="1" applyBorder="1" applyAlignment="1">
      <alignment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6" fillId="9" borderId="35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vertical="center" wrapText="1"/>
    </xf>
    <xf numFmtId="0" fontId="15" fillId="5" borderId="9" xfId="0" applyFont="1" applyFill="1" applyBorder="1" applyAlignment="1">
      <alignment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vertical="center" wrapText="1"/>
    </xf>
    <xf numFmtId="0" fontId="16" fillId="5" borderId="20" xfId="0" applyFont="1" applyFill="1" applyBorder="1" applyAlignment="1">
      <alignment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49" fontId="3" fillId="6" borderId="17" xfId="0" applyNumberFormat="1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6" xfId="0" applyBorder="1"/>
    <xf numFmtId="0" fontId="15" fillId="5" borderId="8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" fillId="0" borderId="26" xfId="0" applyFont="1" applyBorder="1" applyAlignment="1">
      <alignment horizontal="center"/>
    </xf>
    <xf numFmtId="0" fontId="0" fillId="0" borderId="41" xfId="0" applyBorder="1"/>
    <xf numFmtId="0" fontId="0" fillId="0" borderId="21" xfId="0" applyBorder="1"/>
    <xf numFmtId="0" fontId="0" fillId="0" borderId="9" xfId="0" applyBorder="1"/>
    <xf numFmtId="0" fontId="0" fillId="10" borderId="0" xfId="0" applyFill="1"/>
    <xf numFmtId="49" fontId="3" fillId="0" borderId="42" xfId="0" applyNumberFormat="1" applyFont="1" applyBorder="1" applyAlignment="1">
      <alignment horizontal="center" vertical="center" wrapText="1"/>
    </xf>
    <xf numFmtId="0" fontId="0" fillId="10" borderId="0" xfId="0" applyFill="1" applyBorder="1"/>
    <xf numFmtId="0" fontId="15" fillId="2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6" borderId="43" xfId="0" applyFont="1" applyFill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6" borderId="42" xfId="0" applyFont="1" applyFill="1" applyBorder="1" applyAlignment="1">
      <alignment vertical="center" wrapText="1"/>
    </xf>
    <xf numFmtId="0" fontId="5" fillId="4" borderId="13" xfId="0" applyNumberFormat="1" applyFont="1" applyFill="1" applyBorder="1" applyAlignment="1">
      <alignment horizontal="center" vertical="center" wrapText="1"/>
    </xf>
    <xf numFmtId="0" fontId="9" fillId="4" borderId="13" xfId="0" applyNumberFormat="1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vertical="center" wrapText="1"/>
    </xf>
    <xf numFmtId="0" fontId="0" fillId="0" borderId="37" xfId="0" applyBorder="1"/>
    <xf numFmtId="49" fontId="16" fillId="8" borderId="13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15" fillId="5" borderId="10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vertical="center" wrapText="1"/>
    </xf>
    <xf numFmtId="0" fontId="3" fillId="0" borderId="31" xfId="0" applyFont="1" applyBorder="1"/>
    <xf numFmtId="0" fontId="3" fillId="0" borderId="61" xfId="0" applyFont="1" applyBorder="1"/>
    <xf numFmtId="0" fontId="3" fillId="0" borderId="16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0" fillId="8" borderId="12" xfId="0" applyFill="1" applyBorder="1"/>
    <xf numFmtId="0" fontId="0" fillId="8" borderId="13" xfId="0" applyFill="1" applyBorder="1"/>
    <xf numFmtId="0" fontId="17" fillId="8" borderId="13" xfId="0" applyFont="1" applyFill="1" applyBorder="1" applyAlignment="1">
      <alignment horizontal="center"/>
    </xf>
    <xf numFmtId="0" fontId="17" fillId="8" borderId="19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 vertical="center" wrapText="1"/>
    </xf>
    <xf numFmtId="0" fontId="0" fillId="0" borderId="15" xfId="0" applyBorder="1"/>
    <xf numFmtId="0" fontId="16" fillId="9" borderId="20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5" fillId="6" borderId="20" xfId="0" applyNumberFormat="1" applyFont="1" applyFill="1" applyBorder="1" applyAlignment="1">
      <alignment horizontal="center" vertical="center" wrapText="1"/>
    </xf>
    <xf numFmtId="0" fontId="15" fillId="6" borderId="7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3" fillId="6" borderId="29" xfId="0" applyFont="1" applyFill="1" applyBorder="1" applyAlignment="1">
      <alignment vertical="center" wrapText="1"/>
    </xf>
    <xf numFmtId="0" fontId="3" fillId="6" borderId="45" xfId="0" applyFont="1" applyFill="1" applyBorder="1" applyAlignment="1">
      <alignment vertical="center" wrapText="1"/>
    </xf>
    <xf numFmtId="49" fontId="3" fillId="6" borderId="42" xfId="0" applyNumberFormat="1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14" fillId="0" borderId="0" xfId="0" applyFont="1" applyFill="1" applyBorder="1" applyAlignment="1"/>
    <xf numFmtId="0" fontId="4" fillId="0" borderId="6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2" fillId="0" borderId="29" xfId="0" applyFont="1" applyBorder="1"/>
    <xf numFmtId="0" fontId="19" fillId="0" borderId="29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5" fillId="0" borderId="6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63" xfId="0" applyNumberFormat="1" applyFont="1" applyBorder="1" applyAlignment="1">
      <alignment horizontal="center" vertical="center" wrapText="1"/>
    </xf>
    <xf numFmtId="49" fontId="15" fillId="0" borderId="65" xfId="0" applyNumberFormat="1" applyFont="1" applyBorder="1" applyAlignment="1">
      <alignment horizontal="center" vertical="center" wrapText="1"/>
    </xf>
    <xf numFmtId="49" fontId="15" fillId="0" borderId="56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6" borderId="63" xfId="0" applyNumberFormat="1" applyFont="1" applyFill="1" applyBorder="1" applyAlignment="1">
      <alignment horizontal="center" vertical="center" wrapText="1"/>
    </xf>
    <xf numFmtId="49" fontId="15" fillId="6" borderId="65" xfId="0" applyNumberFormat="1" applyFont="1" applyFill="1" applyBorder="1" applyAlignment="1">
      <alignment horizontal="center" vertical="center" wrapText="1"/>
    </xf>
    <xf numFmtId="49" fontId="15" fillId="6" borderId="24" xfId="0" applyNumberFormat="1" applyFont="1" applyFill="1" applyBorder="1" applyAlignment="1">
      <alignment horizontal="center"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left" vertical="center" wrapText="1"/>
    </xf>
    <xf numFmtId="0" fontId="15" fillId="0" borderId="6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6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textRotation="90" wrapText="1"/>
    </xf>
    <xf numFmtId="49" fontId="15" fillId="0" borderId="26" xfId="0" applyNumberFormat="1" applyFont="1" applyBorder="1" applyAlignment="1">
      <alignment horizontal="center" vertical="center" textRotation="90" wrapText="1"/>
    </xf>
    <xf numFmtId="49" fontId="15" fillId="0" borderId="43" xfId="0" applyNumberFormat="1" applyFont="1" applyBorder="1" applyAlignment="1">
      <alignment horizontal="center" vertical="center" textRotation="90" wrapText="1"/>
    </xf>
    <xf numFmtId="0" fontId="15" fillId="0" borderId="53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textRotation="90" wrapText="1"/>
    </xf>
    <xf numFmtId="0" fontId="15" fillId="0" borderId="42" xfId="0" applyFont="1" applyBorder="1" applyAlignment="1">
      <alignment horizontal="center" vertical="center" textRotation="90" wrapText="1"/>
    </xf>
    <xf numFmtId="0" fontId="15" fillId="0" borderId="4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5" fillId="0" borderId="65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6" borderId="20" xfId="0" applyNumberFormat="1" applyFont="1" applyFill="1" applyBorder="1" applyAlignment="1">
      <alignment horizontal="center" vertical="center" wrapText="1"/>
    </xf>
    <xf numFmtId="0" fontId="20" fillId="6" borderId="7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opLeftCell="A16" workbookViewId="0">
      <selection activeCell="L35" sqref="L35"/>
    </sheetView>
  </sheetViews>
  <sheetFormatPr defaultRowHeight="12.75" x14ac:dyDescent="0.2"/>
  <cols>
    <col min="9" max="9" width="13.140625" customWidth="1"/>
  </cols>
  <sheetData>
    <row r="1" spans="6:9" ht="15.75" x14ac:dyDescent="0.25">
      <c r="F1" s="273" t="s">
        <v>150</v>
      </c>
      <c r="G1" s="273"/>
      <c r="H1" s="273"/>
      <c r="I1" s="273"/>
    </row>
    <row r="2" spans="6:9" ht="15" x14ac:dyDescent="0.2">
      <c r="F2" s="54"/>
      <c r="G2" s="54"/>
      <c r="H2" s="54"/>
      <c r="I2" s="54"/>
    </row>
    <row r="3" spans="6:9" ht="15" x14ac:dyDescent="0.2">
      <c r="F3" s="274" t="s">
        <v>151</v>
      </c>
      <c r="G3" s="274"/>
      <c r="H3" s="274"/>
      <c r="I3" s="274"/>
    </row>
    <row r="4" spans="6:9" ht="15" x14ac:dyDescent="0.2">
      <c r="F4" s="54"/>
      <c r="G4" s="54"/>
      <c r="H4" s="54"/>
      <c r="I4" s="54"/>
    </row>
    <row r="5" spans="6:9" ht="15" x14ac:dyDescent="0.2">
      <c r="F5" s="274" t="s">
        <v>152</v>
      </c>
      <c r="G5" s="274"/>
      <c r="H5" s="274"/>
      <c r="I5" s="274"/>
    </row>
    <row r="6" spans="6:9" ht="15" x14ac:dyDescent="0.2">
      <c r="F6" s="274" t="s">
        <v>153</v>
      </c>
      <c r="G6" s="274"/>
      <c r="H6" s="274"/>
      <c r="I6" s="274"/>
    </row>
    <row r="17" spans="1:9" ht="15.75" x14ac:dyDescent="0.25">
      <c r="A17" s="275" t="s">
        <v>54</v>
      </c>
      <c r="B17" s="275"/>
      <c r="C17" s="275"/>
      <c r="D17" s="275"/>
      <c r="E17" s="275"/>
      <c r="F17" s="275"/>
      <c r="G17" s="275"/>
      <c r="H17" s="275"/>
      <c r="I17" s="275"/>
    </row>
    <row r="18" spans="1:9" ht="15" x14ac:dyDescent="0.2">
      <c r="A18" s="55"/>
      <c r="B18" s="55"/>
      <c r="C18" s="55"/>
      <c r="D18" s="55"/>
      <c r="E18" s="55"/>
      <c r="F18" s="55"/>
      <c r="G18" s="55"/>
      <c r="H18" s="55"/>
      <c r="I18" s="55"/>
    </row>
    <row r="19" spans="1:9" ht="15" x14ac:dyDescent="0.2">
      <c r="A19" s="277" t="s">
        <v>232</v>
      </c>
      <c r="B19" s="277"/>
      <c r="C19" s="277"/>
      <c r="D19" s="277"/>
      <c r="E19" s="277"/>
      <c r="F19" s="277"/>
      <c r="G19" s="277"/>
      <c r="H19" s="277"/>
      <c r="I19" s="277"/>
    </row>
    <row r="20" spans="1:9" ht="15" x14ac:dyDescent="0.2">
      <c r="A20" s="277" t="s">
        <v>154</v>
      </c>
      <c r="B20" s="277"/>
      <c r="C20" s="277"/>
      <c r="D20" s="277"/>
      <c r="E20" s="277"/>
      <c r="F20" s="277"/>
      <c r="G20" s="277"/>
      <c r="H20" s="277"/>
      <c r="I20" s="277"/>
    </row>
    <row r="21" spans="1:9" ht="15" x14ac:dyDescent="0.2">
      <c r="A21" s="277" t="s">
        <v>55</v>
      </c>
      <c r="B21" s="277"/>
      <c r="C21" s="277"/>
      <c r="D21" s="277"/>
      <c r="E21" s="277"/>
      <c r="F21" s="277"/>
      <c r="G21" s="277"/>
      <c r="H21" s="277"/>
      <c r="I21" s="277"/>
    </row>
    <row r="22" spans="1:9" ht="15.75" x14ac:dyDescent="0.25">
      <c r="A22" s="275" t="s">
        <v>235</v>
      </c>
      <c r="B22" s="275"/>
      <c r="C22" s="275"/>
      <c r="D22" s="275"/>
      <c r="E22" s="275"/>
      <c r="F22" s="275"/>
      <c r="G22" s="275"/>
      <c r="H22" s="275"/>
      <c r="I22" s="275"/>
    </row>
    <row r="23" spans="1:9" ht="15" x14ac:dyDescent="0.2">
      <c r="A23" s="277" t="s">
        <v>233</v>
      </c>
      <c r="B23" s="277"/>
      <c r="C23" s="277"/>
      <c r="D23" s="277"/>
      <c r="E23" s="277"/>
      <c r="F23" s="277"/>
      <c r="G23" s="277"/>
      <c r="H23" s="277"/>
      <c r="I23" s="277"/>
    </row>
    <row r="24" spans="1:9" x14ac:dyDescent="0.2">
      <c r="A24" s="53"/>
      <c r="B24" s="53"/>
      <c r="C24" s="53"/>
      <c r="D24" s="53"/>
      <c r="E24" s="53"/>
      <c r="F24" s="53"/>
      <c r="G24" s="53"/>
      <c r="H24" s="53"/>
      <c r="I24" s="53"/>
    </row>
    <row r="25" spans="1:9" x14ac:dyDescent="0.2">
      <c r="A25" s="53"/>
      <c r="B25" s="53"/>
      <c r="C25" s="53"/>
      <c r="D25" s="53"/>
      <c r="E25" s="53"/>
      <c r="F25" s="53"/>
      <c r="G25" s="53"/>
      <c r="H25" s="53"/>
      <c r="I25" s="53"/>
    </row>
    <row r="26" spans="1:9" x14ac:dyDescent="0.2">
      <c r="A26" s="53"/>
      <c r="B26" s="53"/>
      <c r="C26" s="53"/>
      <c r="D26" s="53"/>
      <c r="E26" s="53"/>
      <c r="F26" s="53"/>
      <c r="G26" s="53"/>
      <c r="H26" s="53"/>
      <c r="I26" s="53"/>
    </row>
    <row r="27" spans="1:9" x14ac:dyDescent="0.2">
      <c r="A27" s="53"/>
      <c r="B27" s="53"/>
      <c r="C27" s="53"/>
      <c r="D27" s="53"/>
      <c r="E27" s="53"/>
      <c r="F27" s="53"/>
      <c r="G27" s="53"/>
      <c r="H27" s="53"/>
      <c r="I27" s="53"/>
    </row>
    <row r="32" spans="1:9" ht="14.25" x14ac:dyDescent="0.2">
      <c r="E32" s="278" t="s">
        <v>234</v>
      </c>
      <c r="F32" s="278"/>
      <c r="G32" s="278"/>
      <c r="H32" s="278"/>
      <c r="I32" s="278"/>
    </row>
    <row r="33" spans="5:9" ht="14.25" x14ac:dyDescent="0.2">
      <c r="E33" s="278" t="s">
        <v>156</v>
      </c>
      <c r="F33" s="278"/>
      <c r="G33" s="278"/>
      <c r="H33" s="278"/>
      <c r="I33" s="278"/>
    </row>
    <row r="34" spans="5:9" ht="14.25" x14ac:dyDescent="0.2">
      <c r="E34" s="278" t="s">
        <v>157</v>
      </c>
      <c r="F34" s="278"/>
      <c r="G34" s="278"/>
      <c r="H34" s="278"/>
      <c r="I34" s="278"/>
    </row>
    <row r="35" spans="5:9" ht="14.25" x14ac:dyDescent="0.2">
      <c r="E35" s="279" t="s">
        <v>56</v>
      </c>
      <c r="F35" s="279"/>
      <c r="G35" s="279"/>
      <c r="H35" s="279"/>
      <c r="I35" s="279"/>
    </row>
    <row r="36" spans="5:9" ht="14.25" x14ac:dyDescent="0.2">
      <c r="E36" s="276" t="s">
        <v>155</v>
      </c>
      <c r="F36" s="276"/>
      <c r="G36" s="276"/>
      <c r="H36" s="276"/>
      <c r="I36" s="276"/>
    </row>
    <row r="37" spans="5:9" ht="14.25" x14ac:dyDescent="0.2">
      <c r="E37" s="276" t="s">
        <v>236</v>
      </c>
      <c r="F37" s="276"/>
      <c r="G37" s="276"/>
      <c r="H37" s="276"/>
      <c r="I37" s="276"/>
    </row>
    <row r="38" spans="5:9" ht="14.25" x14ac:dyDescent="0.2">
      <c r="E38" s="276" t="s">
        <v>237</v>
      </c>
      <c r="F38" s="276"/>
      <c r="G38" s="276"/>
      <c r="H38" s="276"/>
      <c r="I38" s="276"/>
    </row>
  </sheetData>
  <mergeCells count="17">
    <mergeCell ref="E38:I38"/>
    <mergeCell ref="E37:I37"/>
    <mergeCell ref="A19:I19"/>
    <mergeCell ref="A20:I20"/>
    <mergeCell ref="A21:I21"/>
    <mergeCell ref="A22:I22"/>
    <mergeCell ref="A23:I23"/>
    <mergeCell ref="E32:I32"/>
    <mergeCell ref="E33:I33"/>
    <mergeCell ref="E34:I34"/>
    <mergeCell ref="E35:I35"/>
    <mergeCell ref="E36:I36"/>
    <mergeCell ref="F1:I1"/>
    <mergeCell ref="F3:I3"/>
    <mergeCell ref="F5:I5"/>
    <mergeCell ref="F6:I6"/>
    <mergeCell ref="A17:I17"/>
  </mergeCells>
  <pageMargins left="0.98425196850393704" right="0.39370078740157483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0"/>
  <sheetViews>
    <sheetView view="pageBreakPreview" zoomScaleSheetLayoutView="100" workbookViewId="0">
      <selection activeCell="AH12" sqref="AH12"/>
    </sheetView>
  </sheetViews>
  <sheetFormatPr defaultColWidth="3.42578125" defaultRowHeight="27" customHeight="1" x14ac:dyDescent="0.2"/>
  <cols>
    <col min="1" max="48" width="3.42578125" style="1"/>
    <col min="49" max="49" width="3.85546875" style="1" customWidth="1"/>
    <col min="50" max="16384" width="3.42578125" style="1"/>
  </cols>
  <sheetData>
    <row r="1" spans="1:53" ht="27" customHeight="1" x14ac:dyDescent="0.2">
      <c r="A1" s="289" t="s">
        <v>43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</row>
    <row r="2" spans="1:53" ht="27" customHeight="1" thickBot="1" x14ac:dyDescent="0.25"/>
    <row r="3" spans="1:53" ht="26.25" customHeight="1" x14ac:dyDescent="0.2">
      <c r="A3" s="290" t="s">
        <v>34</v>
      </c>
      <c r="B3" s="280" t="s">
        <v>6</v>
      </c>
      <c r="C3" s="281"/>
      <c r="D3" s="281"/>
      <c r="E3" s="282"/>
      <c r="F3" s="290" t="s">
        <v>7</v>
      </c>
      <c r="G3" s="280" t="s">
        <v>8</v>
      </c>
      <c r="H3" s="281"/>
      <c r="I3" s="282"/>
      <c r="J3" s="290" t="s">
        <v>9</v>
      </c>
      <c r="K3" s="280" t="s">
        <v>10</v>
      </c>
      <c r="L3" s="281"/>
      <c r="M3" s="281"/>
      <c r="N3" s="282"/>
      <c r="O3" s="280" t="s">
        <v>11</v>
      </c>
      <c r="P3" s="281"/>
      <c r="Q3" s="281"/>
      <c r="R3" s="282"/>
      <c r="S3" s="290" t="s">
        <v>26</v>
      </c>
      <c r="T3" s="280" t="s">
        <v>13</v>
      </c>
      <c r="U3" s="281"/>
      <c r="V3" s="282"/>
      <c r="W3" s="290" t="s">
        <v>12</v>
      </c>
      <c r="X3" s="281" t="s">
        <v>15</v>
      </c>
      <c r="Y3" s="281"/>
      <c r="Z3" s="282"/>
      <c r="AA3" s="290" t="s">
        <v>14</v>
      </c>
      <c r="AB3" s="280" t="s">
        <v>17</v>
      </c>
      <c r="AC3" s="281"/>
      <c r="AD3" s="281"/>
      <c r="AE3" s="282"/>
      <c r="AF3" s="299" t="s">
        <v>16</v>
      </c>
      <c r="AG3" s="293" t="s">
        <v>20</v>
      </c>
      <c r="AH3" s="293"/>
      <c r="AI3" s="294"/>
      <c r="AJ3" s="299" t="s">
        <v>18</v>
      </c>
      <c r="AK3" s="302" t="s">
        <v>21</v>
      </c>
      <c r="AL3" s="293"/>
      <c r="AM3" s="293"/>
      <c r="AN3" s="294"/>
      <c r="AO3" s="302" t="s">
        <v>22</v>
      </c>
      <c r="AP3" s="293"/>
      <c r="AQ3" s="293"/>
      <c r="AR3" s="294"/>
      <c r="AS3" s="299" t="s">
        <v>19</v>
      </c>
      <c r="AT3" s="302" t="s">
        <v>23</v>
      </c>
      <c r="AU3" s="293"/>
      <c r="AV3" s="294"/>
      <c r="AW3" s="299" t="s">
        <v>25</v>
      </c>
      <c r="AX3" s="302" t="s">
        <v>24</v>
      </c>
      <c r="AY3" s="293"/>
      <c r="AZ3" s="293"/>
      <c r="BA3" s="294"/>
    </row>
    <row r="4" spans="1:53" ht="9.75" customHeight="1" x14ac:dyDescent="0.2">
      <c r="A4" s="291"/>
      <c r="B4" s="283"/>
      <c r="C4" s="284"/>
      <c r="D4" s="284"/>
      <c r="E4" s="285"/>
      <c r="F4" s="291"/>
      <c r="G4" s="283"/>
      <c r="H4" s="284"/>
      <c r="I4" s="285"/>
      <c r="J4" s="291"/>
      <c r="K4" s="283"/>
      <c r="L4" s="284"/>
      <c r="M4" s="284"/>
      <c r="N4" s="285"/>
      <c r="O4" s="283"/>
      <c r="P4" s="284"/>
      <c r="Q4" s="284"/>
      <c r="R4" s="285"/>
      <c r="S4" s="291"/>
      <c r="T4" s="283"/>
      <c r="U4" s="284"/>
      <c r="V4" s="285"/>
      <c r="W4" s="291"/>
      <c r="X4" s="284"/>
      <c r="Y4" s="284"/>
      <c r="Z4" s="285"/>
      <c r="AA4" s="291"/>
      <c r="AB4" s="283"/>
      <c r="AC4" s="284"/>
      <c r="AD4" s="284"/>
      <c r="AE4" s="285"/>
      <c r="AF4" s="300"/>
      <c r="AG4" s="295"/>
      <c r="AH4" s="295"/>
      <c r="AI4" s="296"/>
      <c r="AJ4" s="300"/>
      <c r="AK4" s="303"/>
      <c r="AL4" s="295"/>
      <c r="AM4" s="295"/>
      <c r="AN4" s="296"/>
      <c r="AO4" s="303"/>
      <c r="AP4" s="295"/>
      <c r="AQ4" s="295"/>
      <c r="AR4" s="296"/>
      <c r="AS4" s="300"/>
      <c r="AT4" s="303"/>
      <c r="AU4" s="295"/>
      <c r="AV4" s="296"/>
      <c r="AW4" s="300"/>
      <c r="AX4" s="303"/>
      <c r="AY4" s="295"/>
      <c r="AZ4" s="295"/>
      <c r="BA4" s="296"/>
    </row>
    <row r="5" spans="1:53" ht="6.75" customHeight="1" thickBot="1" x14ac:dyDescent="0.25">
      <c r="A5" s="291"/>
      <c r="B5" s="286"/>
      <c r="C5" s="287"/>
      <c r="D5" s="287"/>
      <c r="E5" s="288"/>
      <c r="F5" s="291"/>
      <c r="G5" s="286"/>
      <c r="H5" s="287"/>
      <c r="I5" s="288"/>
      <c r="J5" s="291"/>
      <c r="K5" s="286"/>
      <c r="L5" s="287"/>
      <c r="M5" s="287"/>
      <c r="N5" s="288"/>
      <c r="O5" s="286"/>
      <c r="P5" s="287"/>
      <c r="Q5" s="287"/>
      <c r="R5" s="288"/>
      <c r="S5" s="291"/>
      <c r="T5" s="286"/>
      <c r="U5" s="287"/>
      <c r="V5" s="288"/>
      <c r="W5" s="291"/>
      <c r="X5" s="287"/>
      <c r="Y5" s="287"/>
      <c r="Z5" s="288"/>
      <c r="AA5" s="291"/>
      <c r="AB5" s="286"/>
      <c r="AC5" s="287"/>
      <c r="AD5" s="287"/>
      <c r="AE5" s="288"/>
      <c r="AF5" s="300"/>
      <c r="AG5" s="297"/>
      <c r="AH5" s="297"/>
      <c r="AI5" s="298"/>
      <c r="AJ5" s="300"/>
      <c r="AK5" s="304"/>
      <c r="AL5" s="297"/>
      <c r="AM5" s="297"/>
      <c r="AN5" s="298"/>
      <c r="AO5" s="304"/>
      <c r="AP5" s="297"/>
      <c r="AQ5" s="297"/>
      <c r="AR5" s="298"/>
      <c r="AS5" s="300"/>
      <c r="AT5" s="304"/>
      <c r="AU5" s="297"/>
      <c r="AV5" s="298"/>
      <c r="AW5" s="300"/>
      <c r="AX5" s="304"/>
      <c r="AY5" s="297"/>
      <c r="AZ5" s="297"/>
      <c r="BA5" s="298"/>
    </row>
    <row r="6" spans="1:53" ht="23.25" customHeight="1" x14ac:dyDescent="0.2">
      <c r="A6" s="291"/>
      <c r="B6" s="37">
        <v>1</v>
      </c>
      <c r="C6" s="38">
        <v>8</v>
      </c>
      <c r="D6" s="38">
        <v>15</v>
      </c>
      <c r="E6" s="39">
        <v>22</v>
      </c>
      <c r="F6" s="291"/>
      <c r="G6" s="37">
        <v>6</v>
      </c>
      <c r="H6" s="38">
        <v>13</v>
      </c>
      <c r="I6" s="39">
        <v>20</v>
      </c>
      <c r="J6" s="291"/>
      <c r="K6" s="37">
        <v>3</v>
      </c>
      <c r="L6" s="38">
        <v>10</v>
      </c>
      <c r="M6" s="38">
        <v>17</v>
      </c>
      <c r="N6" s="39">
        <v>24</v>
      </c>
      <c r="O6" s="40">
        <v>1</v>
      </c>
      <c r="P6" s="38">
        <v>8</v>
      </c>
      <c r="Q6" s="38">
        <v>15</v>
      </c>
      <c r="R6" s="39">
        <v>22</v>
      </c>
      <c r="S6" s="291"/>
      <c r="T6" s="37">
        <v>5</v>
      </c>
      <c r="U6" s="38">
        <v>12</v>
      </c>
      <c r="V6" s="39">
        <v>19</v>
      </c>
      <c r="W6" s="291"/>
      <c r="X6" s="37">
        <v>2</v>
      </c>
      <c r="Y6" s="38">
        <v>9</v>
      </c>
      <c r="Z6" s="39">
        <v>16</v>
      </c>
      <c r="AA6" s="291"/>
      <c r="AB6" s="37">
        <v>2</v>
      </c>
      <c r="AC6" s="38">
        <v>9</v>
      </c>
      <c r="AD6" s="38">
        <v>16</v>
      </c>
      <c r="AE6" s="41">
        <v>23</v>
      </c>
      <c r="AF6" s="300"/>
      <c r="AG6" s="42">
        <v>6</v>
      </c>
      <c r="AH6" s="43">
        <v>13</v>
      </c>
      <c r="AI6" s="41">
        <v>20</v>
      </c>
      <c r="AJ6" s="300"/>
      <c r="AK6" s="42">
        <v>4</v>
      </c>
      <c r="AL6" s="43">
        <v>11</v>
      </c>
      <c r="AM6" s="43">
        <v>18</v>
      </c>
      <c r="AN6" s="41">
        <v>25</v>
      </c>
      <c r="AO6" s="44">
        <v>1</v>
      </c>
      <c r="AP6" s="43">
        <v>8</v>
      </c>
      <c r="AQ6" s="43">
        <v>15</v>
      </c>
      <c r="AR6" s="41">
        <v>22</v>
      </c>
      <c r="AS6" s="300"/>
      <c r="AT6" s="42">
        <v>6</v>
      </c>
      <c r="AU6" s="43">
        <v>13</v>
      </c>
      <c r="AV6" s="41">
        <v>20</v>
      </c>
      <c r="AW6" s="300"/>
      <c r="AX6" s="42">
        <v>3</v>
      </c>
      <c r="AY6" s="43">
        <v>10</v>
      </c>
      <c r="AZ6" s="43">
        <v>17</v>
      </c>
      <c r="BA6" s="41">
        <v>24</v>
      </c>
    </row>
    <row r="7" spans="1:53" ht="23.25" customHeight="1" thickBot="1" x14ac:dyDescent="0.25">
      <c r="A7" s="292"/>
      <c r="B7" s="16">
        <v>7</v>
      </c>
      <c r="C7" s="17">
        <v>14</v>
      </c>
      <c r="D7" s="17">
        <v>21</v>
      </c>
      <c r="E7" s="20">
        <v>28</v>
      </c>
      <c r="F7" s="292"/>
      <c r="G7" s="16">
        <v>12</v>
      </c>
      <c r="H7" s="17">
        <v>19</v>
      </c>
      <c r="I7" s="20">
        <v>26</v>
      </c>
      <c r="J7" s="292"/>
      <c r="K7" s="16">
        <v>9</v>
      </c>
      <c r="L7" s="17">
        <v>16</v>
      </c>
      <c r="M7" s="17">
        <v>23</v>
      </c>
      <c r="N7" s="20">
        <v>30</v>
      </c>
      <c r="O7" s="16">
        <v>7</v>
      </c>
      <c r="P7" s="17">
        <v>14</v>
      </c>
      <c r="Q7" s="17">
        <v>21</v>
      </c>
      <c r="R7" s="20">
        <v>28</v>
      </c>
      <c r="S7" s="291"/>
      <c r="T7" s="45">
        <v>11</v>
      </c>
      <c r="U7" s="17">
        <v>18</v>
      </c>
      <c r="V7" s="20">
        <v>25</v>
      </c>
      <c r="W7" s="292"/>
      <c r="X7" s="16">
        <v>8</v>
      </c>
      <c r="Y7" s="17">
        <v>15</v>
      </c>
      <c r="Z7" s="20">
        <v>22</v>
      </c>
      <c r="AA7" s="292"/>
      <c r="AB7" s="16">
        <v>8</v>
      </c>
      <c r="AC7" s="17">
        <v>15</v>
      </c>
      <c r="AD7" s="17">
        <v>22</v>
      </c>
      <c r="AE7" s="19">
        <v>29</v>
      </c>
      <c r="AF7" s="301"/>
      <c r="AG7" s="21">
        <v>12</v>
      </c>
      <c r="AH7" s="18">
        <v>19</v>
      </c>
      <c r="AI7" s="19">
        <v>26</v>
      </c>
      <c r="AJ7" s="301"/>
      <c r="AK7" s="21">
        <v>10</v>
      </c>
      <c r="AL7" s="18">
        <v>17</v>
      </c>
      <c r="AM7" s="18">
        <v>24</v>
      </c>
      <c r="AN7" s="19">
        <v>31</v>
      </c>
      <c r="AO7" s="21">
        <v>7</v>
      </c>
      <c r="AP7" s="18">
        <v>14</v>
      </c>
      <c r="AQ7" s="18">
        <v>21</v>
      </c>
      <c r="AR7" s="19">
        <v>28</v>
      </c>
      <c r="AS7" s="301"/>
      <c r="AT7" s="21">
        <v>12</v>
      </c>
      <c r="AU7" s="18">
        <v>19</v>
      </c>
      <c r="AV7" s="19">
        <v>26</v>
      </c>
      <c r="AW7" s="301"/>
      <c r="AX7" s="21">
        <v>9</v>
      </c>
      <c r="AY7" s="18">
        <v>16</v>
      </c>
      <c r="AZ7" s="18">
        <v>23</v>
      </c>
      <c r="BA7" s="46">
        <v>31</v>
      </c>
    </row>
    <row r="8" spans="1:53" ht="23.25" customHeight="1" thickBot="1" x14ac:dyDescent="0.25">
      <c r="A8" s="253"/>
      <c r="B8" s="16">
        <v>1</v>
      </c>
      <c r="C8" s="16">
        <v>2</v>
      </c>
      <c r="D8" s="16">
        <v>3</v>
      </c>
      <c r="E8" s="252">
        <v>4</v>
      </c>
      <c r="F8" s="259">
        <v>5</v>
      </c>
      <c r="G8" s="16">
        <v>6</v>
      </c>
      <c r="H8" s="16">
        <v>7</v>
      </c>
      <c r="I8" s="252">
        <v>8</v>
      </c>
      <c r="J8" s="258">
        <v>9</v>
      </c>
      <c r="K8" s="259">
        <v>10</v>
      </c>
      <c r="L8" s="16">
        <v>11</v>
      </c>
      <c r="M8" s="16">
        <v>12</v>
      </c>
      <c r="N8" s="252">
        <v>13</v>
      </c>
      <c r="O8" s="259">
        <v>14</v>
      </c>
      <c r="P8" s="16">
        <v>15</v>
      </c>
      <c r="Q8" s="16">
        <v>16</v>
      </c>
      <c r="R8" s="259">
        <v>17</v>
      </c>
      <c r="S8" s="259">
        <v>18</v>
      </c>
      <c r="T8" s="262">
        <v>19</v>
      </c>
      <c r="U8" s="17">
        <v>20</v>
      </c>
      <c r="V8" s="259">
        <v>21</v>
      </c>
      <c r="W8" s="259">
        <v>22</v>
      </c>
      <c r="X8" s="16">
        <v>23</v>
      </c>
      <c r="Y8" s="17">
        <v>24</v>
      </c>
      <c r="Z8" s="256">
        <v>25</v>
      </c>
      <c r="AA8" s="258">
        <v>26</v>
      </c>
      <c r="AB8" s="259">
        <v>27</v>
      </c>
      <c r="AC8" s="17">
        <v>28</v>
      </c>
      <c r="AD8" s="17">
        <v>29</v>
      </c>
      <c r="AE8" s="52">
        <v>30</v>
      </c>
      <c r="AF8" s="52">
        <v>31</v>
      </c>
      <c r="AG8" s="21">
        <v>32</v>
      </c>
      <c r="AH8" s="18">
        <v>33</v>
      </c>
      <c r="AI8" s="257">
        <v>34</v>
      </c>
      <c r="AJ8" s="260">
        <v>35</v>
      </c>
      <c r="AK8" s="52">
        <v>36</v>
      </c>
      <c r="AL8" s="18">
        <v>37</v>
      </c>
      <c r="AM8" s="18">
        <v>38</v>
      </c>
      <c r="AN8" s="257">
        <v>39</v>
      </c>
      <c r="AO8" s="52">
        <v>40</v>
      </c>
      <c r="AP8" s="18">
        <v>41</v>
      </c>
      <c r="AQ8" s="18">
        <v>42</v>
      </c>
      <c r="AR8" s="52">
        <v>43</v>
      </c>
      <c r="AS8" s="254">
        <v>44</v>
      </c>
      <c r="AT8" s="52">
        <v>45</v>
      </c>
      <c r="AU8" s="18">
        <v>46</v>
      </c>
      <c r="AV8" s="52">
        <v>47</v>
      </c>
      <c r="AW8" s="254">
        <v>48</v>
      </c>
      <c r="AX8" s="52">
        <v>49</v>
      </c>
      <c r="AY8" s="18">
        <v>50</v>
      </c>
      <c r="AZ8" s="254">
        <v>51</v>
      </c>
      <c r="BA8" s="261">
        <v>52</v>
      </c>
    </row>
    <row r="9" spans="1:53" ht="32.25" customHeight="1" thickBot="1" x14ac:dyDescent="0.25">
      <c r="A9" s="248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2"/>
      <c r="Q9" s="28"/>
      <c r="R9" s="22"/>
      <c r="S9" s="27" t="s">
        <v>2</v>
      </c>
      <c r="T9" s="27" t="s">
        <v>2</v>
      </c>
      <c r="U9" s="26"/>
      <c r="V9" s="28"/>
      <c r="W9" s="23"/>
      <c r="X9" s="23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 t="s">
        <v>1</v>
      </c>
      <c r="AR9" s="27" t="s">
        <v>1</v>
      </c>
      <c r="AS9" s="27" t="s">
        <v>2</v>
      </c>
      <c r="AT9" s="27" t="s">
        <v>2</v>
      </c>
      <c r="AU9" s="27" t="s">
        <v>2</v>
      </c>
      <c r="AV9" s="27" t="s">
        <v>2</v>
      </c>
      <c r="AW9" s="27" t="s">
        <v>2</v>
      </c>
      <c r="AX9" s="27" t="s">
        <v>2</v>
      </c>
      <c r="AY9" s="27" t="s">
        <v>2</v>
      </c>
      <c r="AZ9" s="29" t="s">
        <v>2</v>
      </c>
      <c r="BA9" s="33" t="s">
        <v>2</v>
      </c>
    </row>
    <row r="10" spans="1:53" ht="32.25" customHeight="1" thickBot="1" x14ac:dyDescent="0.25">
      <c r="A10" s="249">
        <v>2</v>
      </c>
      <c r="B10" s="28"/>
      <c r="C10" s="28"/>
      <c r="D10" s="28"/>
      <c r="E10" s="28"/>
      <c r="F10" s="28"/>
      <c r="G10" s="28"/>
      <c r="H10" s="28"/>
      <c r="I10" s="28"/>
      <c r="J10" s="28"/>
      <c r="K10" s="47"/>
      <c r="L10" s="47"/>
      <c r="M10" s="47"/>
      <c r="N10" s="47"/>
      <c r="O10" s="34"/>
      <c r="P10" s="28"/>
      <c r="Q10" s="28"/>
      <c r="R10" s="23" t="s">
        <v>1</v>
      </c>
      <c r="S10" s="27" t="s">
        <v>2</v>
      </c>
      <c r="T10" s="48" t="s">
        <v>2</v>
      </c>
      <c r="U10" s="26"/>
      <c r="V10" s="28"/>
      <c r="W10" s="28"/>
      <c r="X10" s="34"/>
      <c r="Y10" s="34"/>
      <c r="Z10" s="28" t="s">
        <v>128</v>
      </c>
      <c r="AA10" s="49"/>
      <c r="AB10" s="27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35" t="s">
        <v>1</v>
      </c>
      <c r="AP10" s="27" t="s">
        <v>36</v>
      </c>
      <c r="AQ10" s="27" t="s">
        <v>36</v>
      </c>
      <c r="AR10" s="27" t="s">
        <v>36</v>
      </c>
      <c r="AS10" s="30" t="s">
        <v>2</v>
      </c>
      <c r="AT10" s="30" t="s">
        <v>2</v>
      </c>
      <c r="AU10" s="30" t="s">
        <v>2</v>
      </c>
      <c r="AV10" s="30" t="s">
        <v>2</v>
      </c>
      <c r="AW10" s="30" t="s">
        <v>2</v>
      </c>
      <c r="AX10" s="30" t="s">
        <v>2</v>
      </c>
      <c r="AY10" s="30" t="s">
        <v>2</v>
      </c>
      <c r="AZ10" s="31" t="s">
        <v>2</v>
      </c>
      <c r="BA10" s="32" t="s">
        <v>2</v>
      </c>
    </row>
    <row r="11" spans="1:53" ht="32.25" customHeight="1" thickBot="1" x14ac:dyDescent="0.25">
      <c r="A11" s="249">
        <v>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47"/>
      <c r="O11" s="23" t="s">
        <v>1</v>
      </c>
      <c r="P11" s="28" t="s">
        <v>35</v>
      </c>
      <c r="Q11" s="28" t="s">
        <v>36</v>
      </c>
      <c r="R11" s="28" t="s">
        <v>36</v>
      </c>
      <c r="S11" s="27" t="s">
        <v>2</v>
      </c>
      <c r="T11" s="48" t="s">
        <v>2</v>
      </c>
      <c r="U11" s="28" t="s">
        <v>36</v>
      </c>
      <c r="V11" s="28" t="s">
        <v>36</v>
      </c>
      <c r="W11" s="28" t="s">
        <v>36</v>
      </c>
      <c r="X11" s="28" t="s">
        <v>36</v>
      </c>
      <c r="Y11" s="28"/>
      <c r="Z11" s="27"/>
      <c r="AA11" s="27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28"/>
      <c r="AM11" s="35" t="s">
        <v>1</v>
      </c>
      <c r="AN11" s="28" t="s">
        <v>36</v>
      </c>
      <c r="AO11" s="28" t="s">
        <v>36</v>
      </c>
      <c r="AP11" s="28" t="s">
        <v>36</v>
      </c>
      <c r="AQ11" s="28" t="s">
        <v>36</v>
      </c>
      <c r="AR11" s="28" t="s">
        <v>36</v>
      </c>
      <c r="AS11" s="27" t="s">
        <v>36</v>
      </c>
      <c r="AT11" s="27" t="s">
        <v>2</v>
      </c>
      <c r="AU11" s="27" t="s">
        <v>2</v>
      </c>
      <c r="AV11" s="27" t="s">
        <v>2</v>
      </c>
      <c r="AW11" s="27" t="s">
        <v>2</v>
      </c>
      <c r="AX11" s="27" t="s">
        <v>2</v>
      </c>
      <c r="AY11" s="27" t="s">
        <v>2</v>
      </c>
      <c r="AZ11" s="29" t="s">
        <v>2</v>
      </c>
      <c r="BA11" s="33" t="s">
        <v>2</v>
      </c>
    </row>
    <row r="12" spans="1:53" ht="32.25" customHeight="1" thickBot="1" x14ac:dyDescent="0.25">
      <c r="A12" s="249">
        <v>4</v>
      </c>
      <c r="B12" s="28"/>
      <c r="C12" s="28"/>
      <c r="D12" s="28"/>
      <c r="E12" s="28"/>
      <c r="F12" s="28"/>
      <c r="G12" s="28"/>
      <c r="H12" s="28"/>
      <c r="I12" s="28"/>
      <c r="J12" s="28" t="s">
        <v>128</v>
      </c>
      <c r="K12" s="266"/>
      <c r="L12" s="28"/>
      <c r="M12" s="28"/>
      <c r="N12" s="28"/>
      <c r="O12" s="28"/>
      <c r="P12" s="28"/>
      <c r="Q12" s="28"/>
      <c r="R12" s="23"/>
      <c r="S12" s="48" t="s">
        <v>2</v>
      </c>
      <c r="T12" s="48" t="s">
        <v>2</v>
      </c>
      <c r="U12" s="50"/>
      <c r="V12" s="50"/>
      <c r="W12" s="28"/>
      <c r="X12" s="50" t="s">
        <v>128</v>
      </c>
      <c r="Y12" s="23" t="s">
        <v>1</v>
      </c>
      <c r="Z12" s="28" t="s">
        <v>36</v>
      </c>
      <c r="AA12" s="28" t="s">
        <v>36</v>
      </c>
      <c r="AB12" s="52" t="s">
        <v>36</v>
      </c>
      <c r="AC12" s="23" t="s">
        <v>36</v>
      </c>
      <c r="AD12" s="52" t="s">
        <v>36</v>
      </c>
      <c r="AE12" s="52" t="s">
        <v>36</v>
      </c>
      <c r="AF12" s="52" t="s">
        <v>36</v>
      </c>
      <c r="AG12" s="52" t="s">
        <v>36</v>
      </c>
      <c r="AH12" s="52" t="s">
        <v>36</v>
      </c>
      <c r="AI12" s="223" t="s">
        <v>36</v>
      </c>
      <c r="AJ12" s="223" t="s">
        <v>36</v>
      </c>
      <c r="AK12" s="224" t="s">
        <v>36</v>
      </c>
      <c r="AL12" s="223" t="s">
        <v>36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 t="s">
        <v>0</v>
      </c>
      <c r="AS12" s="26"/>
      <c r="AT12" s="26"/>
      <c r="AU12" s="25"/>
      <c r="AV12" s="26"/>
      <c r="AW12" s="26"/>
      <c r="AX12" s="26"/>
      <c r="AY12" s="26"/>
      <c r="AZ12" s="36"/>
      <c r="BA12" s="24"/>
    </row>
    <row r="13" spans="1:53" ht="27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10"/>
    </row>
    <row r="14" spans="1:53" ht="27" customHeight="1" x14ac:dyDescent="0.2">
      <c r="A14" s="9"/>
      <c r="B14" s="9"/>
      <c r="C14" s="9"/>
      <c r="D14" s="9"/>
      <c r="E14" s="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93" customHeight="1" thickBot="1" x14ac:dyDescent="0.25">
      <c r="A15" s="305" t="s">
        <v>37</v>
      </c>
      <c r="B15" s="306"/>
      <c r="C15" s="306"/>
      <c r="D15" s="306"/>
      <c r="E15" s="306" t="s">
        <v>28</v>
      </c>
      <c r="F15" s="306"/>
      <c r="G15" s="306"/>
      <c r="H15" s="306"/>
      <c r="I15" s="306"/>
      <c r="J15" s="306"/>
      <c r="K15" s="306"/>
      <c r="L15" s="306" t="s">
        <v>29</v>
      </c>
      <c r="M15" s="306"/>
      <c r="N15" s="306"/>
      <c r="O15" s="306"/>
      <c r="P15" s="306"/>
      <c r="Q15" s="306"/>
      <c r="R15" s="306"/>
      <c r="S15" s="306" t="s">
        <v>30</v>
      </c>
      <c r="T15" s="306"/>
      <c r="U15" s="306"/>
      <c r="V15" s="306"/>
      <c r="W15" s="306"/>
      <c r="X15" s="306"/>
      <c r="Y15" s="306"/>
      <c r="Z15" s="309" t="s">
        <v>33</v>
      </c>
      <c r="AA15" s="309"/>
      <c r="AB15" s="309"/>
      <c r="AC15" s="309"/>
      <c r="AD15" s="309"/>
      <c r="AE15" s="309"/>
      <c r="AF15" s="309"/>
      <c r="AG15" s="309" t="s">
        <v>3</v>
      </c>
      <c r="AH15" s="309"/>
      <c r="AI15" s="309"/>
      <c r="AJ15" s="309"/>
      <c r="AK15" s="309"/>
      <c r="AL15" s="309"/>
      <c r="AM15" s="309"/>
      <c r="AN15" s="309" t="s">
        <v>31</v>
      </c>
      <c r="AO15" s="309"/>
      <c r="AP15" s="309"/>
      <c r="AQ15" s="309"/>
      <c r="AR15" s="309"/>
      <c r="AS15" s="309"/>
      <c r="AT15" s="309"/>
      <c r="AU15" s="309" t="s">
        <v>32</v>
      </c>
      <c r="AV15" s="309"/>
      <c r="AW15" s="309"/>
      <c r="AX15" s="309"/>
      <c r="AY15" s="309"/>
      <c r="AZ15" s="309"/>
      <c r="BA15" s="309"/>
    </row>
    <row r="16" spans="1:53" ht="22.5" customHeight="1" thickBot="1" x14ac:dyDescent="0.25">
      <c r="A16" s="306"/>
      <c r="B16" s="306"/>
      <c r="C16" s="306"/>
      <c r="D16" s="306"/>
      <c r="E16" s="11"/>
      <c r="F16" s="15"/>
      <c r="G16" s="12"/>
      <c r="H16" s="13"/>
      <c r="I16" s="13"/>
      <c r="J16" s="13"/>
      <c r="K16" s="14"/>
      <c r="L16" s="307" t="s">
        <v>5</v>
      </c>
      <c r="M16" s="308"/>
      <c r="N16" s="12"/>
      <c r="O16" s="13"/>
      <c r="P16" s="13"/>
      <c r="Q16" s="13"/>
      <c r="R16" s="14"/>
      <c r="S16" s="307" t="s">
        <v>4</v>
      </c>
      <c r="T16" s="308"/>
      <c r="U16" s="12"/>
      <c r="V16" s="13"/>
      <c r="W16" s="13"/>
      <c r="X16" s="13"/>
      <c r="Y16" s="6"/>
      <c r="Z16" s="310" t="s">
        <v>27</v>
      </c>
      <c r="AA16" s="311"/>
      <c r="AB16" s="4"/>
      <c r="AC16" s="5"/>
      <c r="AD16" s="5"/>
      <c r="AE16" s="5"/>
      <c r="AF16" s="6"/>
      <c r="AG16" s="310" t="s">
        <v>1</v>
      </c>
      <c r="AH16" s="311"/>
      <c r="AI16" s="4"/>
      <c r="AJ16" s="5"/>
      <c r="AK16" s="5"/>
      <c r="AL16" s="5"/>
      <c r="AM16" s="6"/>
      <c r="AN16" s="310" t="s">
        <v>0</v>
      </c>
      <c r="AO16" s="311"/>
      <c r="AP16" s="4"/>
      <c r="AQ16" s="5"/>
      <c r="AR16" s="5"/>
      <c r="AS16" s="5"/>
      <c r="AT16" s="6"/>
      <c r="AU16" s="310" t="s">
        <v>2</v>
      </c>
      <c r="AV16" s="311"/>
      <c r="AW16" s="4"/>
      <c r="AX16" s="5"/>
      <c r="AY16" s="5"/>
      <c r="AZ16" s="5"/>
      <c r="BA16" s="5"/>
    </row>
    <row r="17" spans="1:24" ht="27" customHeight="1" x14ac:dyDescent="0.2">
      <c r="A17" s="9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27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4" ht="27" customHeight="1" x14ac:dyDescent="0.2">
      <c r="B19" s="51"/>
    </row>
    <row r="20" spans="1:24" ht="27" customHeight="1" x14ac:dyDescent="0.2">
      <c r="B20" s="3"/>
    </row>
  </sheetData>
  <mergeCells count="37">
    <mergeCell ref="AU16:AV16"/>
    <mergeCell ref="AN16:AO16"/>
    <mergeCell ref="Z15:AF15"/>
    <mergeCell ref="AG15:AM15"/>
    <mergeCell ref="AW3:AW7"/>
    <mergeCell ref="Z16:AA16"/>
    <mergeCell ref="AG16:AH16"/>
    <mergeCell ref="AA3:AA7"/>
    <mergeCell ref="AF3:AF7"/>
    <mergeCell ref="AX3:BA5"/>
    <mergeCell ref="AN15:AT15"/>
    <mergeCell ref="AU15:BA15"/>
    <mergeCell ref="AO3:AR5"/>
    <mergeCell ref="AS3:AS7"/>
    <mergeCell ref="AT3:AV5"/>
    <mergeCell ref="A15:D16"/>
    <mergeCell ref="E15:K15"/>
    <mergeCell ref="L15:R15"/>
    <mergeCell ref="S15:Y15"/>
    <mergeCell ref="L16:M16"/>
    <mergeCell ref="S16:T16"/>
    <mergeCell ref="T3:V5"/>
    <mergeCell ref="A1:BA1"/>
    <mergeCell ref="A3:A7"/>
    <mergeCell ref="B3:E5"/>
    <mergeCell ref="F3:F7"/>
    <mergeCell ref="G3:I5"/>
    <mergeCell ref="J3:J7"/>
    <mergeCell ref="K3:N5"/>
    <mergeCell ref="AG3:AI5"/>
    <mergeCell ref="W3:W7"/>
    <mergeCell ref="X3:Z5"/>
    <mergeCell ref="O3:R5"/>
    <mergeCell ref="AJ3:AJ7"/>
    <mergeCell ref="AK3:AN5"/>
    <mergeCell ref="S3:S7"/>
    <mergeCell ref="AB3:AE5"/>
  </mergeCells>
  <phoneticPr fontId="3" type="noConversion"/>
  <pageMargins left="0.75" right="0.75" top="1" bottom="1" header="0.5" footer="0.5"/>
  <pageSetup paperSize="9" scale="7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"/>
  <sheetViews>
    <sheetView workbookViewId="0">
      <selection activeCell="I10" sqref="I10"/>
    </sheetView>
  </sheetViews>
  <sheetFormatPr defaultRowHeight="12.75" x14ac:dyDescent="0.2"/>
  <cols>
    <col min="3" max="3" width="14.7109375" customWidth="1"/>
    <col min="4" max="4" width="11.7109375" customWidth="1"/>
    <col min="6" max="6" width="7.5703125" customWidth="1"/>
    <col min="9" max="9" width="10.140625" customWidth="1"/>
    <col min="10" max="10" width="18.85546875" customWidth="1"/>
    <col min="11" max="11" width="11.42578125" customWidth="1"/>
    <col min="12" max="12" width="12.85546875" customWidth="1"/>
  </cols>
  <sheetData>
    <row r="1" spans="1:14" ht="15.75" x14ac:dyDescent="0.25">
      <c r="A1" s="275" t="s">
        <v>238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3" spans="1:14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ht="15" x14ac:dyDescent="0.2">
      <c r="A4" s="312" t="s">
        <v>44</v>
      </c>
      <c r="B4" s="312" t="s">
        <v>162</v>
      </c>
      <c r="C4" s="313"/>
      <c r="D4" s="312" t="s">
        <v>131</v>
      </c>
      <c r="E4" s="312" t="s">
        <v>59</v>
      </c>
      <c r="F4" s="312"/>
      <c r="G4" s="312"/>
      <c r="H4" s="312"/>
      <c r="I4" s="312" t="s">
        <v>63</v>
      </c>
      <c r="J4" s="312" t="s">
        <v>62</v>
      </c>
      <c r="K4" s="312" t="s">
        <v>60</v>
      </c>
      <c r="L4" s="312" t="s">
        <v>61</v>
      </c>
    </row>
    <row r="5" spans="1:14" x14ac:dyDescent="0.2">
      <c r="A5" s="312"/>
      <c r="B5" s="313"/>
      <c r="C5" s="313"/>
      <c r="D5" s="312"/>
      <c r="E5" s="312" t="s">
        <v>58</v>
      </c>
      <c r="F5" s="312"/>
      <c r="G5" s="312" t="s">
        <v>57</v>
      </c>
      <c r="H5" s="312"/>
      <c r="I5" s="312"/>
      <c r="J5" s="312"/>
      <c r="K5" s="312"/>
      <c r="L5" s="312"/>
    </row>
    <row r="6" spans="1:14" x14ac:dyDescent="0.2">
      <c r="A6" s="312"/>
      <c r="B6" s="313"/>
      <c r="C6" s="313"/>
      <c r="D6" s="312"/>
      <c r="E6" s="312"/>
      <c r="F6" s="312"/>
      <c r="G6" s="312"/>
      <c r="H6" s="312"/>
      <c r="I6" s="312"/>
      <c r="J6" s="312"/>
      <c r="K6" s="312"/>
      <c r="L6" s="312"/>
    </row>
    <row r="7" spans="1:14" ht="24.75" customHeight="1" x14ac:dyDescent="0.2">
      <c r="A7" s="312"/>
      <c r="B7" s="313"/>
      <c r="C7" s="313"/>
      <c r="D7" s="312"/>
      <c r="E7" s="312"/>
      <c r="F7" s="312"/>
      <c r="G7" s="312"/>
      <c r="H7" s="312"/>
      <c r="I7" s="312"/>
      <c r="J7" s="312"/>
      <c r="K7" s="312"/>
      <c r="L7" s="312"/>
    </row>
    <row r="8" spans="1:14" ht="15" x14ac:dyDescent="0.2">
      <c r="A8" s="246">
        <v>1</v>
      </c>
      <c r="B8" s="312">
        <v>2</v>
      </c>
      <c r="C8" s="312"/>
      <c r="D8" s="246">
        <v>3</v>
      </c>
      <c r="E8" s="312">
        <v>4</v>
      </c>
      <c r="F8" s="312"/>
      <c r="G8" s="312">
        <v>5</v>
      </c>
      <c r="H8" s="312"/>
      <c r="I8" s="246">
        <v>6</v>
      </c>
      <c r="J8" s="246">
        <v>7</v>
      </c>
      <c r="K8" s="246">
        <v>8</v>
      </c>
      <c r="L8" s="246">
        <v>9</v>
      </c>
    </row>
    <row r="9" spans="1:14" ht="15" x14ac:dyDescent="0.2">
      <c r="A9" s="246" t="s">
        <v>158</v>
      </c>
      <c r="B9" s="314">
        <v>39</v>
      </c>
      <c r="C9" s="314"/>
      <c r="D9" s="247"/>
      <c r="E9" s="314"/>
      <c r="F9" s="314"/>
      <c r="G9" s="314"/>
      <c r="H9" s="314"/>
      <c r="I9" s="247">
        <v>2</v>
      </c>
      <c r="J9" s="247"/>
      <c r="K9" s="247">
        <v>11</v>
      </c>
      <c r="L9" s="247">
        <f>SUM(B9:K9)</f>
        <v>52</v>
      </c>
    </row>
    <row r="10" spans="1:14" ht="15" x14ac:dyDescent="0.2">
      <c r="A10" s="246" t="s">
        <v>159</v>
      </c>
      <c r="B10" s="314">
        <v>36</v>
      </c>
      <c r="C10" s="314"/>
      <c r="D10" s="247"/>
      <c r="E10" s="314">
        <v>3</v>
      </c>
      <c r="F10" s="314"/>
      <c r="G10" s="314"/>
      <c r="H10" s="314"/>
      <c r="I10" s="247">
        <v>2</v>
      </c>
      <c r="J10" s="247"/>
      <c r="K10" s="247">
        <v>11</v>
      </c>
      <c r="L10" s="247">
        <f t="shared" ref="L10:L12" si="0">SUM(B10:K10)</f>
        <v>52</v>
      </c>
    </row>
    <row r="11" spans="1:14" ht="15" x14ac:dyDescent="0.2">
      <c r="A11" s="246" t="s">
        <v>160</v>
      </c>
      <c r="B11" s="314">
        <v>27</v>
      </c>
      <c r="C11" s="314"/>
      <c r="D11" s="247">
        <v>1</v>
      </c>
      <c r="E11" s="314">
        <v>12</v>
      </c>
      <c r="F11" s="314"/>
      <c r="G11" s="314"/>
      <c r="H11" s="314"/>
      <c r="I11" s="247">
        <v>2</v>
      </c>
      <c r="J11" s="247"/>
      <c r="K11" s="247">
        <v>10</v>
      </c>
      <c r="L11" s="247">
        <f t="shared" si="0"/>
        <v>52</v>
      </c>
    </row>
    <row r="12" spans="1:14" ht="15" x14ac:dyDescent="0.2">
      <c r="A12" s="246" t="s">
        <v>161</v>
      </c>
      <c r="B12" s="314">
        <v>21</v>
      </c>
      <c r="C12" s="314"/>
      <c r="D12" s="247"/>
      <c r="E12" s="314">
        <v>9</v>
      </c>
      <c r="F12" s="314"/>
      <c r="G12" s="314">
        <v>4</v>
      </c>
      <c r="H12" s="314"/>
      <c r="I12" s="247">
        <v>1</v>
      </c>
      <c r="J12" s="247">
        <v>6</v>
      </c>
      <c r="K12" s="247">
        <v>2</v>
      </c>
      <c r="L12" s="247">
        <f t="shared" si="0"/>
        <v>43</v>
      </c>
    </row>
    <row r="13" spans="1:14" ht="15" x14ac:dyDescent="0.2">
      <c r="A13" s="246" t="s">
        <v>50</v>
      </c>
      <c r="B13" s="312">
        <f>SUM(B10:C12)</f>
        <v>84</v>
      </c>
      <c r="C13" s="312"/>
      <c r="D13" s="246">
        <f>SUM(D9:D12)</f>
        <v>1</v>
      </c>
      <c r="E13" s="312">
        <f>SUM(E9:F12)</f>
        <v>24</v>
      </c>
      <c r="F13" s="312"/>
      <c r="G13" s="312">
        <f>SUM(G9:H12)</f>
        <v>4</v>
      </c>
      <c r="H13" s="312"/>
      <c r="I13" s="246">
        <f>SUM(I10:I12)</f>
        <v>5</v>
      </c>
      <c r="J13" s="246">
        <f>SUM(J9:J12)</f>
        <v>6</v>
      </c>
      <c r="K13" s="246">
        <f>SUM(K10:K12)</f>
        <v>23</v>
      </c>
      <c r="L13" s="247">
        <f>SUM(L10:L12)</f>
        <v>147</v>
      </c>
    </row>
    <row r="14" spans="1:14" x14ac:dyDescent="0.2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</sheetData>
  <mergeCells count="29">
    <mergeCell ref="B12:C12"/>
    <mergeCell ref="E12:F12"/>
    <mergeCell ref="G12:H12"/>
    <mergeCell ref="B13:C13"/>
    <mergeCell ref="E13:F13"/>
    <mergeCell ref="G13:H13"/>
    <mergeCell ref="B10:C10"/>
    <mergeCell ref="E10:F10"/>
    <mergeCell ref="G10:H10"/>
    <mergeCell ref="B11:C11"/>
    <mergeCell ref="E11:F11"/>
    <mergeCell ref="G11:H11"/>
    <mergeCell ref="B8:C8"/>
    <mergeCell ref="E8:F8"/>
    <mergeCell ref="G8:H8"/>
    <mergeCell ref="B9:C9"/>
    <mergeCell ref="E9:F9"/>
    <mergeCell ref="G9:H9"/>
    <mergeCell ref="A1:N1"/>
    <mergeCell ref="A4:A7"/>
    <mergeCell ref="B4:C7"/>
    <mergeCell ref="D4:D7"/>
    <mergeCell ref="E4:H4"/>
    <mergeCell ref="I4:I7"/>
    <mergeCell ref="J4:J7"/>
    <mergeCell ref="K4:K7"/>
    <mergeCell ref="L4:L7"/>
    <mergeCell ref="E5:F7"/>
    <mergeCell ref="G5:H7"/>
  </mergeCells>
  <pageMargins left="0.39370078740157483" right="0.39370078740157483" top="0.98425196850393704" bottom="0.39370078740157483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32"/>
  <sheetViews>
    <sheetView tabSelected="1" topLeftCell="A86" zoomScale="124" zoomScaleNormal="124" workbookViewId="0">
      <selection activeCell="M94" sqref="M94:M95"/>
    </sheetView>
  </sheetViews>
  <sheetFormatPr defaultRowHeight="12.75" x14ac:dyDescent="0.2"/>
  <cols>
    <col min="1" max="1" width="8.7109375" customWidth="1"/>
    <col min="2" max="2" width="33.7109375" customWidth="1"/>
    <col min="3" max="3" width="12.42578125" customWidth="1"/>
    <col min="4" max="4" width="5.28515625" customWidth="1"/>
    <col min="5" max="5" width="6" customWidth="1"/>
    <col min="6" max="6" width="7" customWidth="1"/>
    <col min="7" max="7" width="6" customWidth="1"/>
    <col min="8" max="8" width="6.140625" customWidth="1"/>
    <col min="9" max="9" width="6.42578125" customWidth="1"/>
    <col min="10" max="10" width="5.85546875" customWidth="1"/>
    <col min="11" max="11" width="6.140625" customWidth="1"/>
    <col min="12" max="13" width="5.7109375" customWidth="1"/>
    <col min="14" max="15" width="6" customWidth="1"/>
    <col min="16" max="16" width="6.7109375" customWidth="1"/>
  </cols>
  <sheetData>
    <row r="1" spans="1:27" ht="15" x14ac:dyDescent="0.25">
      <c r="A1" s="343" t="s">
        <v>271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</row>
    <row r="2" spans="1:27" ht="13.5" thickBot="1" x14ac:dyDescent="0.25"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</row>
    <row r="3" spans="1:27" ht="23.25" customHeight="1" x14ac:dyDescent="0.2">
      <c r="A3" s="347" t="s">
        <v>123</v>
      </c>
      <c r="B3" s="350" t="s">
        <v>110</v>
      </c>
      <c r="C3" s="353" t="s">
        <v>111</v>
      </c>
      <c r="D3" s="356" t="s">
        <v>67</v>
      </c>
      <c r="E3" s="357"/>
      <c r="F3" s="357"/>
      <c r="G3" s="357"/>
      <c r="H3" s="357"/>
      <c r="I3" s="356" t="s">
        <v>68</v>
      </c>
      <c r="J3" s="357"/>
      <c r="K3" s="357"/>
      <c r="L3" s="357"/>
      <c r="M3" s="357"/>
      <c r="N3" s="357"/>
      <c r="O3" s="357"/>
      <c r="P3" s="358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</row>
    <row r="4" spans="1:27" ht="28.5" customHeight="1" x14ac:dyDescent="0.2">
      <c r="A4" s="348"/>
      <c r="B4" s="351"/>
      <c r="C4" s="354"/>
      <c r="D4" s="359" t="s">
        <v>113</v>
      </c>
      <c r="E4" s="359" t="s">
        <v>64</v>
      </c>
      <c r="F4" s="361" t="s">
        <v>65</v>
      </c>
      <c r="G4" s="362"/>
      <c r="H4" s="362"/>
      <c r="I4" s="315" t="s">
        <v>39</v>
      </c>
      <c r="J4" s="316"/>
      <c r="K4" s="317" t="s">
        <v>40</v>
      </c>
      <c r="L4" s="316"/>
      <c r="M4" s="317" t="s">
        <v>41</v>
      </c>
      <c r="N4" s="317"/>
      <c r="O4" s="315" t="s">
        <v>42</v>
      </c>
      <c r="P4" s="316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</row>
    <row r="5" spans="1:27" ht="91.5" customHeight="1" x14ac:dyDescent="0.2">
      <c r="A5" s="349"/>
      <c r="B5" s="352"/>
      <c r="C5" s="355"/>
      <c r="D5" s="360"/>
      <c r="E5" s="360"/>
      <c r="F5" s="149" t="s">
        <v>66</v>
      </c>
      <c r="G5" s="150" t="s">
        <v>118</v>
      </c>
      <c r="H5" s="151" t="s">
        <v>69</v>
      </c>
      <c r="I5" s="58" t="s">
        <v>114</v>
      </c>
      <c r="J5" s="59" t="s">
        <v>115</v>
      </c>
      <c r="K5" s="60" t="s">
        <v>116</v>
      </c>
      <c r="L5" s="61" t="s">
        <v>253</v>
      </c>
      <c r="M5" s="60" t="s">
        <v>254</v>
      </c>
      <c r="N5" s="221" t="s">
        <v>255</v>
      </c>
      <c r="O5" s="58" t="s">
        <v>256</v>
      </c>
      <c r="P5" s="214" t="s">
        <v>257</v>
      </c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</row>
    <row r="6" spans="1:27" ht="12.75" customHeight="1" thickBot="1" x14ac:dyDescent="0.25">
      <c r="A6" s="137">
        <v>1</v>
      </c>
      <c r="B6" s="133">
        <v>2</v>
      </c>
      <c r="C6" s="134">
        <v>3</v>
      </c>
      <c r="D6" s="133">
        <v>4</v>
      </c>
      <c r="E6" s="135">
        <v>5</v>
      </c>
      <c r="F6" s="133">
        <v>6</v>
      </c>
      <c r="G6" s="103">
        <v>7</v>
      </c>
      <c r="H6" s="136">
        <v>8</v>
      </c>
      <c r="I6" s="137">
        <v>9</v>
      </c>
      <c r="J6" s="136">
        <v>10</v>
      </c>
      <c r="K6" s="137">
        <v>11</v>
      </c>
      <c r="L6" s="102">
        <v>12</v>
      </c>
      <c r="M6" s="103">
        <v>13</v>
      </c>
      <c r="N6" s="136">
        <v>14</v>
      </c>
      <c r="O6" s="137">
        <v>15</v>
      </c>
      <c r="P6" s="102">
        <v>16</v>
      </c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</row>
    <row r="7" spans="1:27" ht="21.75" thickBot="1" x14ac:dyDescent="0.25">
      <c r="A7" s="238"/>
      <c r="B7" s="239"/>
      <c r="C7" s="227" t="s">
        <v>252</v>
      </c>
      <c r="D7" s="240">
        <f>SUM(D8,D24)</f>
        <v>6642</v>
      </c>
      <c r="E7" s="240">
        <f t="shared" ref="E7:P7" si="0">SUM(E8,E24)</f>
        <v>2212</v>
      </c>
      <c r="F7" s="240">
        <f t="shared" si="0"/>
        <v>4428</v>
      </c>
      <c r="G7" s="240">
        <f t="shared" si="0"/>
        <v>2632</v>
      </c>
      <c r="H7" s="241">
        <f t="shared" si="0"/>
        <v>30</v>
      </c>
      <c r="I7" s="242">
        <f t="shared" si="0"/>
        <v>612</v>
      </c>
      <c r="J7" s="241">
        <f t="shared" si="0"/>
        <v>792</v>
      </c>
      <c r="K7" s="242">
        <f t="shared" si="0"/>
        <v>576</v>
      </c>
      <c r="L7" s="241">
        <f t="shared" si="0"/>
        <v>720</v>
      </c>
      <c r="M7" s="242">
        <f t="shared" si="0"/>
        <v>468</v>
      </c>
      <c r="N7" s="241">
        <f t="shared" si="0"/>
        <v>504</v>
      </c>
      <c r="O7" s="242">
        <f t="shared" si="0"/>
        <v>360</v>
      </c>
      <c r="P7" s="241">
        <f t="shared" si="0"/>
        <v>396</v>
      </c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</row>
    <row r="8" spans="1:27" ht="23.25" thickBot="1" x14ac:dyDescent="0.25">
      <c r="A8" s="174" t="s">
        <v>181</v>
      </c>
      <c r="B8" s="175" t="s">
        <v>182</v>
      </c>
      <c r="C8" s="176" t="s">
        <v>186</v>
      </c>
      <c r="D8" s="177">
        <f>SUM(D9:D22)</f>
        <v>2106</v>
      </c>
      <c r="E8" s="177">
        <f t="shared" ref="E8:P8" si="1">SUM(E9:E22)</f>
        <v>700</v>
      </c>
      <c r="F8" s="177">
        <f t="shared" si="1"/>
        <v>1404</v>
      </c>
      <c r="G8" s="177">
        <f t="shared" si="1"/>
        <v>900</v>
      </c>
      <c r="H8" s="229">
        <f t="shared" si="1"/>
        <v>0</v>
      </c>
      <c r="I8" s="197">
        <f t="shared" si="1"/>
        <v>612</v>
      </c>
      <c r="J8" s="229">
        <f t="shared" si="1"/>
        <v>792</v>
      </c>
      <c r="K8" s="197">
        <f t="shared" si="1"/>
        <v>0</v>
      </c>
      <c r="L8" s="229">
        <f t="shared" si="1"/>
        <v>0</v>
      </c>
      <c r="M8" s="197">
        <f t="shared" si="1"/>
        <v>0</v>
      </c>
      <c r="N8" s="229">
        <f t="shared" si="1"/>
        <v>0</v>
      </c>
      <c r="O8" s="197">
        <f t="shared" si="1"/>
        <v>0</v>
      </c>
      <c r="P8" s="229">
        <f t="shared" si="1"/>
        <v>0</v>
      </c>
      <c r="Q8" s="205"/>
      <c r="R8" s="203"/>
      <c r="S8" s="203"/>
      <c r="T8" s="203"/>
      <c r="U8" s="203"/>
      <c r="V8" s="203"/>
      <c r="W8" s="203"/>
      <c r="X8" s="203"/>
      <c r="Y8" s="203"/>
      <c r="Z8" s="203"/>
      <c r="AA8" s="203"/>
    </row>
    <row r="9" spans="1:27" x14ac:dyDescent="0.2">
      <c r="A9" s="230" t="s">
        <v>167</v>
      </c>
      <c r="B9" s="68" t="s">
        <v>168</v>
      </c>
      <c r="C9" s="69" t="s">
        <v>184</v>
      </c>
      <c r="D9" s="109">
        <f>SUM(E9:F9)</f>
        <v>293</v>
      </c>
      <c r="E9" s="70">
        <v>98</v>
      </c>
      <c r="F9" s="71">
        <v>195</v>
      </c>
      <c r="G9" s="72">
        <v>138</v>
      </c>
      <c r="H9" s="73"/>
      <c r="I9" s="74">
        <v>68</v>
      </c>
      <c r="J9" s="73">
        <v>127</v>
      </c>
      <c r="K9" s="74"/>
      <c r="L9" s="75"/>
      <c r="M9" s="72"/>
      <c r="N9" s="73"/>
      <c r="O9" s="74"/>
      <c r="P9" s="75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</row>
    <row r="10" spans="1:27" x14ac:dyDescent="0.2">
      <c r="A10" s="230" t="s">
        <v>169</v>
      </c>
      <c r="B10" s="68" t="s">
        <v>78</v>
      </c>
      <c r="C10" s="78" t="s">
        <v>183</v>
      </c>
      <c r="D10" s="81">
        <f t="shared" ref="D10:D22" si="2">SUM(E10:F10)</f>
        <v>175</v>
      </c>
      <c r="E10" s="76">
        <v>58</v>
      </c>
      <c r="F10" s="71">
        <v>117</v>
      </c>
      <c r="G10" s="72">
        <v>117</v>
      </c>
      <c r="H10" s="73"/>
      <c r="I10" s="74">
        <v>34</v>
      </c>
      <c r="J10" s="73">
        <v>83</v>
      </c>
      <c r="K10" s="74"/>
      <c r="L10" s="75"/>
      <c r="M10" s="72"/>
      <c r="N10" s="73"/>
      <c r="O10" s="74"/>
      <c r="P10" s="75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</row>
    <row r="11" spans="1:27" x14ac:dyDescent="0.2">
      <c r="A11" s="230" t="s">
        <v>170</v>
      </c>
      <c r="B11" s="68" t="s">
        <v>71</v>
      </c>
      <c r="C11" s="204" t="s">
        <v>240</v>
      </c>
      <c r="D11" s="76">
        <f t="shared" si="2"/>
        <v>350</v>
      </c>
      <c r="E11" s="76">
        <v>116</v>
      </c>
      <c r="F11" s="71">
        <v>234</v>
      </c>
      <c r="G11" s="72">
        <v>200</v>
      </c>
      <c r="H11" s="73"/>
      <c r="I11" s="74">
        <v>102</v>
      </c>
      <c r="J11" s="73">
        <v>132</v>
      </c>
      <c r="K11" s="74"/>
      <c r="L11" s="75"/>
      <c r="M11" s="72"/>
      <c r="N11" s="73"/>
      <c r="O11" s="74"/>
      <c r="P11" s="77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</row>
    <row r="12" spans="1:27" x14ac:dyDescent="0.2">
      <c r="A12" s="230" t="s">
        <v>171</v>
      </c>
      <c r="B12" s="68" t="s">
        <v>70</v>
      </c>
      <c r="C12" s="78" t="s">
        <v>183</v>
      </c>
      <c r="D12" s="76">
        <f t="shared" si="2"/>
        <v>175</v>
      </c>
      <c r="E12" s="76">
        <v>58</v>
      </c>
      <c r="F12" s="71">
        <v>117</v>
      </c>
      <c r="G12" s="72">
        <v>34</v>
      </c>
      <c r="H12" s="73"/>
      <c r="I12" s="74">
        <v>51</v>
      </c>
      <c r="J12" s="73">
        <v>66</v>
      </c>
      <c r="K12" s="74"/>
      <c r="L12" s="75"/>
      <c r="M12" s="72"/>
      <c r="N12" s="73"/>
      <c r="O12" s="74"/>
      <c r="P12" s="75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</row>
    <row r="13" spans="1:27" x14ac:dyDescent="0.2">
      <c r="A13" s="230" t="s">
        <v>172</v>
      </c>
      <c r="B13" s="68" t="s">
        <v>72</v>
      </c>
      <c r="C13" s="204" t="s">
        <v>185</v>
      </c>
      <c r="D13" s="81">
        <f t="shared" si="2"/>
        <v>175</v>
      </c>
      <c r="E13" s="76">
        <v>58</v>
      </c>
      <c r="F13" s="71">
        <v>117</v>
      </c>
      <c r="G13" s="76">
        <v>117</v>
      </c>
      <c r="H13" s="73"/>
      <c r="I13" s="74">
        <v>51</v>
      </c>
      <c r="J13" s="73">
        <v>66</v>
      </c>
      <c r="K13" s="74"/>
      <c r="L13" s="75"/>
      <c r="M13" s="72"/>
      <c r="N13" s="73"/>
      <c r="O13" s="74"/>
      <c r="P13" s="75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</row>
    <row r="14" spans="1:27" x14ac:dyDescent="0.2">
      <c r="A14" s="230" t="s">
        <v>173</v>
      </c>
      <c r="B14" s="68" t="s">
        <v>73</v>
      </c>
      <c r="C14" s="78" t="s">
        <v>183</v>
      </c>
      <c r="D14" s="76">
        <f t="shared" si="2"/>
        <v>105</v>
      </c>
      <c r="E14" s="76">
        <v>35</v>
      </c>
      <c r="F14" s="71">
        <v>70</v>
      </c>
      <c r="G14" s="72">
        <v>34</v>
      </c>
      <c r="H14" s="73"/>
      <c r="I14" s="74">
        <v>31</v>
      </c>
      <c r="J14" s="73">
        <v>39</v>
      </c>
      <c r="K14" s="74"/>
      <c r="L14" s="75"/>
      <c r="M14" s="72"/>
      <c r="N14" s="73"/>
      <c r="O14" s="74"/>
      <c r="P14" s="75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</row>
    <row r="15" spans="1:27" x14ac:dyDescent="0.2">
      <c r="A15" s="230" t="s">
        <v>174</v>
      </c>
      <c r="B15" s="68" t="s">
        <v>175</v>
      </c>
      <c r="C15" s="78" t="s">
        <v>184</v>
      </c>
      <c r="D15" s="76">
        <f t="shared" si="2"/>
        <v>150</v>
      </c>
      <c r="E15" s="76">
        <v>50</v>
      </c>
      <c r="F15" s="71">
        <v>100</v>
      </c>
      <c r="G15" s="72">
        <v>72</v>
      </c>
      <c r="H15" s="73"/>
      <c r="I15" s="74">
        <v>51</v>
      </c>
      <c r="J15" s="73">
        <v>49</v>
      </c>
      <c r="K15" s="74"/>
      <c r="L15" s="75"/>
      <c r="M15" s="72"/>
      <c r="N15" s="73"/>
      <c r="O15" s="74"/>
      <c r="P15" s="75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</row>
    <row r="16" spans="1:27" x14ac:dyDescent="0.2">
      <c r="A16" s="230" t="s">
        <v>190</v>
      </c>
      <c r="B16" s="68" t="s">
        <v>191</v>
      </c>
      <c r="C16" s="204" t="s">
        <v>184</v>
      </c>
      <c r="D16" s="76">
        <v>182</v>
      </c>
      <c r="E16" s="76">
        <v>60</v>
      </c>
      <c r="F16" s="71">
        <v>121</v>
      </c>
      <c r="G16" s="72">
        <v>54</v>
      </c>
      <c r="H16" s="73"/>
      <c r="I16" s="74">
        <v>51</v>
      </c>
      <c r="J16" s="73">
        <v>70</v>
      </c>
      <c r="K16" s="74"/>
      <c r="L16" s="75"/>
      <c r="M16" s="72"/>
      <c r="N16" s="73"/>
      <c r="O16" s="74"/>
      <c r="P16" s="75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</row>
    <row r="17" spans="1:27" x14ac:dyDescent="0.2">
      <c r="A17" s="230" t="s">
        <v>192</v>
      </c>
      <c r="B17" s="68" t="s">
        <v>193</v>
      </c>
      <c r="C17" s="78" t="s">
        <v>183</v>
      </c>
      <c r="D17" s="76">
        <v>118</v>
      </c>
      <c r="E17" s="76">
        <f t="shared" ref="E17:E18" si="3">F17*0.5</f>
        <v>39</v>
      </c>
      <c r="F17" s="71">
        <v>78</v>
      </c>
      <c r="G17" s="72">
        <v>38</v>
      </c>
      <c r="H17" s="73"/>
      <c r="I17" s="74">
        <v>34</v>
      </c>
      <c r="J17" s="73">
        <v>44</v>
      </c>
      <c r="K17" s="74"/>
      <c r="L17" s="75"/>
      <c r="M17" s="72"/>
      <c r="N17" s="73"/>
      <c r="O17" s="74"/>
      <c r="P17" s="75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</row>
    <row r="18" spans="1:27" x14ac:dyDescent="0.2">
      <c r="A18" s="230" t="s">
        <v>176</v>
      </c>
      <c r="B18" s="68" t="s">
        <v>149</v>
      </c>
      <c r="C18" s="78" t="s">
        <v>183</v>
      </c>
      <c r="D18" s="76">
        <f t="shared" si="2"/>
        <v>162</v>
      </c>
      <c r="E18" s="76">
        <f t="shared" si="3"/>
        <v>54</v>
      </c>
      <c r="F18" s="71">
        <v>108</v>
      </c>
      <c r="G18" s="72">
        <v>32</v>
      </c>
      <c r="H18" s="73"/>
      <c r="I18" s="74">
        <v>64</v>
      </c>
      <c r="J18" s="73">
        <v>44</v>
      </c>
      <c r="K18" s="74"/>
      <c r="L18" s="75"/>
      <c r="M18" s="72"/>
      <c r="N18" s="73"/>
      <c r="O18" s="74"/>
      <c r="P18" s="75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</row>
    <row r="19" spans="1:27" x14ac:dyDescent="0.2">
      <c r="A19" s="231" t="s">
        <v>194</v>
      </c>
      <c r="B19" s="191" t="s">
        <v>195</v>
      </c>
      <c r="C19" s="78" t="s">
        <v>135</v>
      </c>
      <c r="D19" s="76">
        <f t="shared" si="2"/>
        <v>54</v>
      </c>
      <c r="E19" s="192">
        <v>18</v>
      </c>
      <c r="F19" s="192">
        <v>36</v>
      </c>
      <c r="G19" s="93">
        <v>18</v>
      </c>
      <c r="H19" s="73"/>
      <c r="I19" s="74">
        <v>36</v>
      </c>
      <c r="J19" s="73"/>
      <c r="K19" s="74"/>
      <c r="L19" s="75"/>
      <c r="M19" s="72"/>
      <c r="N19" s="73"/>
      <c r="O19" s="74"/>
      <c r="P19" s="75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</row>
    <row r="20" spans="1:27" x14ac:dyDescent="0.2">
      <c r="A20" s="231" t="s">
        <v>178</v>
      </c>
      <c r="B20" s="191" t="s">
        <v>129</v>
      </c>
      <c r="C20" s="78" t="s">
        <v>183</v>
      </c>
      <c r="D20" s="76">
        <f t="shared" si="2"/>
        <v>54</v>
      </c>
      <c r="E20" s="192">
        <v>18</v>
      </c>
      <c r="F20" s="192">
        <v>36</v>
      </c>
      <c r="G20" s="93">
        <v>18</v>
      </c>
      <c r="H20" s="97"/>
      <c r="I20" s="98"/>
      <c r="J20" s="97">
        <v>36</v>
      </c>
      <c r="K20" s="98"/>
      <c r="L20" s="77"/>
      <c r="M20" s="93"/>
      <c r="N20" s="97"/>
      <c r="O20" s="98"/>
      <c r="P20" s="159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</row>
    <row r="21" spans="1:27" x14ac:dyDescent="0.2">
      <c r="A21" s="232" t="s">
        <v>179</v>
      </c>
      <c r="B21" s="198" t="s">
        <v>177</v>
      </c>
      <c r="C21" s="134" t="s">
        <v>183</v>
      </c>
      <c r="D21" s="76">
        <f t="shared" si="2"/>
        <v>54</v>
      </c>
      <c r="E21" s="193">
        <v>18</v>
      </c>
      <c r="F21" s="199">
        <v>36</v>
      </c>
      <c r="G21" s="93">
        <v>18</v>
      </c>
      <c r="H21" s="77"/>
      <c r="I21" s="93"/>
      <c r="J21" s="86">
        <v>36</v>
      </c>
      <c r="K21" s="98"/>
      <c r="L21" s="96"/>
      <c r="M21" s="93"/>
      <c r="N21" s="86"/>
      <c r="O21" s="74"/>
      <c r="P21" s="159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</row>
    <row r="22" spans="1:27" x14ac:dyDescent="0.2">
      <c r="A22" s="231" t="s">
        <v>180</v>
      </c>
      <c r="B22" s="191" t="s">
        <v>239</v>
      </c>
      <c r="C22" s="78" t="s">
        <v>136</v>
      </c>
      <c r="D22" s="71">
        <f t="shared" si="2"/>
        <v>59</v>
      </c>
      <c r="E22" s="192">
        <v>20</v>
      </c>
      <c r="F22" s="192">
        <v>39</v>
      </c>
      <c r="G22" s="76">
        <v>10</v>
      </c>
      <c r="H22" s="77"/>
      <c r="I22" s="93">
        <v>39</v>
      </c>
      <c r="J22" s="96"/>
      <c r="K22" s="98"/>
      <c r="L22" s="96"/>
      <c r="M22" s="98"/>
      <c r="N22" s="96"/>
      <c r="O22" s="74"/>
      <c r="P22" s="77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</row>
    <row r="23" spans="1:27" ht="13.5" thickBot="1" x14ac:dyDescent="0.25">
      <c r="A23" s="196"/>
      <c r="B23" s="202"/>
      <c r="C23" s="202"/>
      <c r="D23" s="200"/>
      <c r="E23" s="201"/>
      <c r="F23" s="201"/>
      <c r="G23" s="63"/>
      <c r="H23" s="67"/>
      <c r="I23" s="195"/>
      <c r="J23" s="148"/>
      <c r="K23" s="152"/>
      <c r="L23" s="148"/>
      <c r="M23" s="152"/>
      <c r="N23" s="148"/>
      <c r="O23" s="194"/>
      <c r="P23" s="67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</row>
    <row r="24" spans="1:27" ht="21.75" thickBot="1" x14ac:dyDescent="0.25">
      <c r="A24" s="89"/>
      <c r="B24" s="90" t="s">
        <v>74</v>
      </c>
      <c r="C24" s="227" t="s">
        <v>251</v>
      </c>
      <c r="D24" s="91">
        <f>SUM(D25,D32,D36)</f>
        <v>4536</v>
      </c>
      <c r="E24" s="91">
        <f t="shared" ref="E24:P24" si="4">SUM(E25,E32,E36)</f>
        <v>1512</v>
      </c>
      <c r="F24" s="91">
        <f t="shared" si="4"/>
        <v>3024</v>
      </c>
      <c r="G24" s="91">
        <f t="shared" si="4"/>
        <v>1732</v>
      </c>
      <c r="H24" s="243">
        <f t="shared" si="4"/>
        <v>30</v>
      </c>
      <c r="I24" s="91">
        <f t="shared" si="4"/>
        <v>0</v>
      </c>
      <c r="J24" s="243">
        <f t="shared" si="4"/>
        <v>0</v>
      </c>
      <c r="K24" s="91">
        <f t="shared" si="4"/>
        <v>576</v>
      </c>
      <c r="L24" s="243">
        <f t="shared" si="4"/>
        <v>720</v>
      </c>
      <c r="M24" s="91">
        <f t="shared" si="4"/>
        <v>468</v>
      </c>
      <c r="N24" s="243">
        <f t="shared" si="4"/>
        <v>504</v>
      </c>
      <c r="O24" s="91">
        <f t="shared" si="4"/>
        <v>360</v>
      </c>
      <c r="P24" s="206">
        <f t="shared" si="4"/>
        <v>396</v>
      </c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</row>
    <row r="25" spans="1:27" ht="21.75" thickBot="1" x14ac:dyDescent="0.25">
      <c r="A25" s="160" t="s">
        <v>75</v>
      </c>
      <c r="B25" s="161" t="s">
        <v>76</v>
      </c>
      <c r="C25" s="162" t="s">
        <v>242</v>
      </c>
      <c r="D25" s="164">
        <f>SUM(D26:D30)</f>
        <v>716</v>
      </c>
      <c r="E25" s="164">
        <f t="shared" ref="E25:P25" si="5">SUM(E26:E30)</f>
        <v>252</v>
      </c>
      <c r="F25" s="164">
        <f t="shared" si="5"/>
        <v>464</v>
      </c>
      <c r="G25" s="164">
        <f t="shared" si="5"/>
        <v>404</v>
      </c>
      <c r="H25" s="167">
        <f t="shared" si="5"/>
        <v>0</v>
      </c>
      <c r="I25" s="164">
        <f t="shared" si="5"/>
        <v>0</v>
      </c>
      <c r="J25" s="167">
        <f t="shared" si="5"/>
        <v>0</v>
      </c>
      <c r="K25" s="164">
        <f t="shared" si="5"/>
        <v>144</v>
      </c>
      <c r="L25" s="167">
        <f t="shared" si="5"/>
        <v>80</v>
      </c>
      <c r="M25" s="164">
        <f t="shared" si="5"/>
        <v>100</v>
      </c>
      <c r="N25" s="167">
        <f t="shared" si="5"/>
        <v>56</v>
      </c>
      <c r="O25" s="164">
        <f t="shared" si="5"/>
        <v>40</v>
      </c>
      <c r="P25" s="207">
        <f t="shared" si="5"/>
        <v>44</v>
      </c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</row>
    <row r="26" spans="1:27" x14ac:dyDescent="0.2">
      <c r="A26" s="230" t="s">
        <v>95</v>
      </c>
      <c r="B26" s="68" t="s">
        <v>77</v>
      </c>
      <c r="C26" s="204" t="s">
        <v>135</v>
      </c>
      <c r="D26" s="71">
        <f>SUM(E26:F26)</f>
        <v>66</v>
      </c>
      <c r="E26" s="81">
        <v>18</v>
      </c>
      <c r="F26" s="71">
        <v>48</v>
      </c>
      <c r="G26" s="212">
        <v>24</v>
      </c>
      <c r="H26" s="73"/>
      <c r="I26" s="74"/>
      <c r="J26" s="73"/>
      <c r="K26" s="74"/>
      <c r="L26" s="75"/>
      <c r="M26" s="72">
        <v>48</v>
      </c>
      <c r="N26" s="73"/>
      <c r="O26" s="74"/>
      <c r="P26" s="75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</row>
    <row r="27" spans="1:27" x14ac:dyDescent="0.2">
      <c r="A27" s="230" t="s">
        <v>106</v>
      </c>
      <c r="B27" s="68" t="s">
        <v>70</v>
      </c>
      <c r="C27" s="204" t="s">
        <v>119</v>
      </c>
      <c r="D27" s="71">
        <f t="shared" ref="D27" si="6">SUM(E27:F27)</f>
        <v>66</v>
      </c>
      <c r="E27" s="76">
        <v>18</v>
      </c>
      <c r="F27" s="71">
        <v>48</v>
      </c>
      <c r="G27" s="72">
        <v>24</v>
      </c>
      <c r="H27" s="73"/>
      <c r="I27" s="74"/>
      <c r="J27" s="73"/>
      <c r="K27" s="74">
        <v>48</v>
      </c>
      <c r="L27" s="75"/>
      <c r="M27" s="72"/>
      <c r="N27" s="73"/>
      <c r="O27" s="74"/>
      <c r="P27" s="75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</row>
    <row r="28" spans="1:27" x14ac:dyDescent="0.2">
      <c r="A28" s="236" t="s">
        <v>107</v>
      </c>
      <c r="B28" s="92" t="s">
        <v>78</v>
      </c>
      <c r="C28" s="78" t="s">
        <v>241</v>
      </c>
      <c r="D28" s="76">
        <f>SUM(E28:F28)</f>
        <v>200</v>
      </c>
      <c r="E28" s="76">
        <v>32</v>
      </c>
      <c r="F28" s="76">
        <v>168</v>
      </c>
      <c r="G28" s="93">
        <v>168</v>
      </c>
      <c r="H28" s="97"/>
      <c r="I28" s="98"/>
      <c r="J28" s="97"/>
      <c r="K28" s="98">
        <v>32</v>
      </c>
      <c r="L28" s="77">
        <v>40</v>
      </c>
      <c r="M28" s="93">
        <v>26</v>
      </c>
      <c r="N28" s="97">
        <v>28</v>
      </c>
      <c r="O28" s="98">
        <v>20</v>
      </c>
      <c r="P28" s="77">
        <v>22</v>
      </c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</row>
    <row r="29" spans="1:27" x14ac:dyDescent="0.2">
      <c r="A29" s="230" t="s">
        <v>108</v>
      </c>
      <c r="B29" s="68" t="s">
        <v>72</v>
      </c>
      <c r="C29" s="204" t="s">
        <v>144</v>
      </c>
      <c r="D29" s="190">
        <f>SUM(E29:F29)</f>
        <v>336</v>
      </c>
      <c r="E29" s="189">
        <v>168</v>
      </c>
      <c r="F29" s="190">
        <v>168</v>
      </c>
      <c r="G29" s="72">
        <v>168</v>
      </c>
      <c r="H29" s="73"/>
      <c r="I29" s="74"/>
      <c r="J29" s="73"/>
      <c r="K29" s="74">
        <v>32</v>
      </c>
      <c r="L29" s="75">
        <v>40</v>
      </c>
      <c r="M29" s="72">
        <v>26</v>
      </c>
      <c r="N29" s="73">
        <v>28</v>
      </c>
      <c r="O29" s="74">
        <v>20</v>
      </c>
      <c r="P29" s="75">
        <v>22</v>
      </c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</row>
    <row r="30" spans="1:27" ht="13.5" customHeight="1" x14ac:dyDescent="0.2">
      <c r="A30" s="230" t="s">
        <v>109</v>
      </c>
      <c r="B30" s="92" t="s">
        <v>187</v>
      </c>
      <c r="C30" s="265" t="s">
        <v>135</v>
      </c>
      <c r="D30" s="71">
        <f>SUM(E30:F30)</f>
        <v>48</v>
      </c>
      <c r="E30" s="189">
        <v>16</v>
      </c>
      <c r="F30" s="190">
        <v>32</v>
      </c>
      <c r="G30" s="72">
        <v>20</v>
      </c>
      <c r="H30" s="73"/>
      <c r="I30" s="74"/>
      <c r="J30" s="73"/>
      <c r="K30" s="74">
        <v>32</v>
      </c>
      <c r="L30" s="75"/>
      <c r="M30" s="72"/>
      <c r="N30" s="73"/>
      <c r="O30" s="74"/>
      <c r="P30" s="75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</row>
    <row r="31" spans="1:27" ht="13.5" thickBot="1" x14ac:dyDescent="0.25">
      <c r="A31" s="233"/>
      <c r="B31" s="79"/>
      <c r="C31" s="88"/>
      <c r="D31" s="81"/>
      <c r="E31" s="81"/>
      <c r="F31" s="81"/>
      <c r="G31" s="82"/>
      <c r="H31" s="94"/>
      <c r="I31" s="82"/>
      <c r="J31" s="94"/>
      <c r="K31" s="82"/>
      <c r="L31" s="219"/>
      <c r="M31" s="82"/>
      <c r="N31" s="219"/>
      <c r="O31" s="82"/>
      <c r="P31" s="85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</row>
    <row r="32" spans="1:27" ht="21.75" thickBot="1" x14ac:dyDescent="0.25">
      <c r="A32" s="178" t="s">
        <v>79</v>
      </c>
      <c r="B32" s="179" t="s">
        <v>117</v>
      </c>
      <c r="C32" s="162" t="s">
        <v>243</v>
      </c>
      <c r="D32" s="163">
        <f>SUM(D33:D34)</f>
        <v>222</v>
      </c>
      <c r="E32" s="163">
        <f t="shared" ref="E32:P32" si="7">SUM(E33:E34)</f>
        <v>74</v>
      </c>
      <c r="F32" s="163">
        <f t="shared" si="7"/>
        <v>148</v>
      </c>
      <c r="G32" s="163">
        <f t="shared" si="7"/>
        <v>97</v>
      </c>
      <c r="H32" s="165">
        <f t="shared" si="7"/>
        <v>0</v>
      </c>
      <c r="I32" s="166">
        <f t="shared" si="7"/>
        <v>0</v>
      </c>
      <c r="J32" s="167">
        <f t="shared" si="7"/>
        <v>0</v>
      </c>
      <c r="K32" s="164">
        <f t="shared" si="7"/>
        <v>76</v>
      </c>
      <c r="L32" s="167">
        <f t="shared" si="7"/>
        <v>72</v>
      </c>
      <c r="M32" s="164">
        <f t="shared" si="7"/>
        <v>0</v>
      </c>
      <c r="N32" s="165">
        <f t="shared" si="7"/>
        <v>0</v>
      </c>
      <c r="O32" s="166">
        <f t="shared" si="7"/>
        <v>0</v>
      </c>
      <c r="P32" s="167">
        <f t="shared" si="7"/>
        <v>0</v>
      </c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</row>
    <row r="33" spans="1:27" x14ac:dyDescent="0.2">
      <c r="A33" s="230" t="s">
        <v>96</v>
      </c>
      <c r="B33" s="95" t="s">
        <v>71</v>
      </c>
      <c r="C33" s="204" t="s">
        <v>183</v>
      </c>
      <c r="D33" s="76">
        <f>SUM(E33:F33)</f>
        <v>111</v>
      </c>
      <c r="E33" s="76">
        <v>37</v>
      </c>
      <c r="F33" s="71">
        <v>74</v>
      </c>
      <c r="G33" s="212">
        <v>37</v>
      </c>
      <c r="H33" s="73"/>
      <c r="I33" s="74"/>
      <c r="J33" s="73"/>
      <c r="K33" s="74">
        <v>38</v>
      </c>
      <c r="L33" s="96">
        <v>36</v>
      </c>
      <c r="M33" s="72"/>
      <c r="N33" s="73"/>
      <c r="O33" s="74"/>
      <c r="P33" s="75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</row>
    <row r="34" spans="1:27" x14ac:dyDescent="0.2">
      <c r="A34" s="230" t="s">
        <v>105</v>
      </c>
      <c r="B34" s="158" t="s">
        <v>196</v>
      </c>
      <c r="C34" s="204" t="s">
        <v>183</v>
      </c>
      <c r="D34" s="76">
        <f>SUM(E34:F34)</f>
        <v>111</v>
      </c>
      <c r="E34" s="76">
        <v>37</v>
      </c>
      <c r="F34" s="71">
        <v>74</v>
      </c>
      <c r="G34" s="72">
        <v>60</v>
      </c>
      <c r="H34" s="73"/>
      <c r="I34" s="74"/>
      <c r="J34" s="73"/>
      <c r="K34" s="74">
        <v>38</v>
      </c>
      <c r="L34" s="75">
        <v>36</v>
      </c>
      <c r="M34" s="72"/>
      <c r="N34" s="73"/>
      <c r="O34" s="74"/>
      <c r="P34" s="75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</row>
    <row r="35" spans="1:27" ht="13.5" thickBot="1" x14ac:dyDescent="0.25">
      <c r="A35" s="234"/>
      <c r="B35" s="99"/>
      <c r="C35" s="80"/>
      <c r="D35" s="81"/>
      <c r="E35" s="81"/>
      <c r="F35" s="81"/>
      <c r="G35" s="82"/>
      <c r="H35" s="83"/>
      <c r="I35" s="84"/>
      <c r="J35" s="83"/>
      <c r="K35" s="84"/>
      <c r="L35" s="85"/>
      <c r="M35" s="82"/>
      <c r="N35" s="83"/>
      <c r="O35" s="84"/>
      <c r="P35" s="85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</row>
    <row r="36" spans="1:27" ht="21.75" thickBot="1" x14ac:dyDescent="0.25">
      <c r="A36" s="160" t="s">
        <v>80</v>
      </c>
      <c r="B36" s="161" t="s">
        <v>81</v>
      </c>
      <c r="C36" s="162" t="s">
        <v>250</v>
      </c>
      <c r="D36" s="163">
        <f>SUM(D37,D55)</f>
        <v>3598</v>
      </c>
      <c r="E36" s="163">
        <f t="shared" ref="E36:P36" si="8">SUM(E37,E55)</f>
        <v>1186</v>
      </c>
      <c r="F36" s="163">
        <f t="shared" si="8"/>
        <v>2412</v>
      </c>
      <c r="G36" s="163">
        <f t="shared" si="8"/>
        <v>1231</v>
      </c>
      <c r="H36" s="167">
        <f t="shared" si="8"/>
        <v>30</v>
      </c>
      <c r="I36" s="164">
        <f t="shared" si="8"/>
        <v>0</v>
      </c>
      <c r="J36" s="167">
        <f t="shared" si="8"/>
        <v>0</v>
      </c>
      <c r="K36" s="164">
        <f t="shared" si="8"/>
        <v>356</v>
      </c>
      <c r="L36" s="167">
        <f t="shared" si="8"/>
        <v>568</v>
      </c>
      <c r="M36" s="164">
        <f t="shared" si="8"/>
        <v>368</v>
      </c>
      <c r="N36" s="167">
        <f t="shared" si="8"/>
        <v>448</v>
      </c>
      <c r="O36" s="164">
        <f t="shared" si="8"/>
        <v>320</v>
      </c>
      <c r="P36" s="167">
        <f t="shared" si="8"/>
        <v>352</v>
      </c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</row>
    <row r="37" spans="1:27" ht="13.5" thickBot="1" x14ac:dyDescent="0.25">
      <c r="A37" s="168" t="s">
        <v>82</v>
      </c>
      <c r="B37" s="155" t="s">
        <v>83</v>
      </c>
      <c r="C37" s="156" t="s">
        <v>244</v>
      </c>
      <c r="D37" s="157">
        <f>SUM(D38:D53)</f>
        <v>1841</v>
      </c>
      <c r="E37" s="157">
        <f t="shared" ref="E37:O37" si="9">SUM(E38:E53)</f>
        <v>601</v>
      </c>
      <c r="F37" s="157">
        <f t="shared" si="9"/>
        <v>1240</v>
      </c>
      <c r="G37" s="157">
        <f t="shared" si="9"/>
        <v>667</v>
      </c>
      <c r="H37" s="235">
        <f t="shared" si="9"/>
        <v>0</v>
      </c>
      <c r="I37" s="208">
        <f t="shared" si="9"/>
        <v>0</v>
      </c>
      <c r="J37" s="235">
        <f t="shared" si="9"/>
        <v>0</v>
      </c>
      <c r="K37" s="208">
        <f t="shared" si="9"/>
        <v>302</v>
      </c>
      <c r="L37" s="235">
        <f t="shared" si="9"/>
        <v>384</v>
      </c>
      <c r="M37" s="208">
        <f t="shared" si="9"/>
        <v>60</v>
      </c>
      <c r="N37" s="235">
        <f t="shared" si="9"/>
        <v>292</v>
      </c>
      <c r="O37" s="208">
        <f t="shared" si="9"/>
        <v>68</v>
      </c>
      <c r="P37" s="235">
        <f>SUM(P38:P53)</f>
        <v>134</v>
      </c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</row>
    <row r="38" spans="1:27" x14ac:dyDescent="0.2">
      <c r="A38" s="230" t="s">
        <v>97</v>
      </c>
      <c r="B38" s="68" t="s">
        <v>197</v>
      </c>
      <c r="C38" s="204" t="s">
        <v>183</v>
      </c>
      <c r="D38" s="76">
        <f>SUM(E38:F38)</f>
        <v>178</v>
      </c>
      <c r="E38" s="76">
        <v>59</v>
      </c>
      <c r="F38" s="71">
        <v>119</v>
      </c>
      <c r="G38" s="72">
        <v>113</v>
      </c>
      <c r="H38" s="100"/>
      <c r="I38" s="74"/>
      <c r="J38" s="73"/>
      <c r="K38" s="74"/>
      <c r="L38" s="75">
        <v>119</v>
      </c>
      <c r="M38" s="72"/>
      <c r="N38" s="73"/>
      <c r="O38" s="74"/>
      <c r="P38" s="75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</row>
    <row r="39" spans="1:27" x14ac:dyDescent="0.2">
      <c r="A39" s="230" t="s">
        <v>101</v>
      </c>
      <c r="B39" s="68" t="s">
        <v>207</v>
      </c>
      <c r="C39" s="204" t="s">
        <v>183</v>
      </c>
      <c r="D39" s="76">
        <f t="shared" ref="D39:D53" si="10">SUM(E39:F39)</f>
        <v>178</v>
      </c>
      <c r="E39" s="76">
        <v>59</v>
      </c>
      <c r="F39" s="71">
        <v>119</v>
      </c>
      <c r="G39" s="72">
        <v>58</v>
      </c>
      <c r="H39" s="100"/>
      <c r="I39" s="74"/>
      <c r="J39" s="73"/>
      <c r="K39" s="74">
        <v>119</v>
      </c>
      <c r="L39" s="75"/>
      <c r="M39" s="72"/>
      <c r="N39" s="73"/>
      <c r="O39" s="74"/>
      <c r="P39" s="75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</row>
    <row r="40" spans="1:27" ht="22.5" x14ac:dyDescent="0.2">
      <c r="A40" s="230" t="s">
        <v>102</v>
      </c>
      <c r="B40" s="210" t="s">
        <v>208</v>
      </c>
      <c r="C40" s="204" t="s">
        <v>119</v>
      </c>
      <c r="D40" s="76">
        <f t="shared" si="10"/>
        <v>96</v>
      </c>
      <c r="E40" s="76">
        <v>32</v>
      </c>
      <c r="F40" s="71">
        <v>64</v>
      </c>
      <c r="G40" s="72">
        <v>32</v>
      </c>
      <c r="H40" s="100"/>
      <c r="I40" s="74"/>
      <c r="J40" s="73"/>
      <c r="K40" s="74"/>
      <c r="L40" s="75"/>
      <c r="M40" s="72"/>
      <c r="N40" s="73">
        <v>64</v>
      </c>
      <c r="O40" s="74"/>
      <c r="P40" s="75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</row>
    <row r="41" spans="1:27" x14ac:dyDescent="0.2">
      <c r="A41" s="230" t="s">
        <v>103</v>
      </c>
      <c r="B41" s="191" t="s">
        <v>209</v>
      </c>
      <c r="C41" s="204" t="s">
        <v>119</v>
      </c>
      <c r="D41" s="76">
        <f t="shared" si="10"/>
        <v>126</v>
      </c>
      <c r="E41" s="76">
        <v>42</v>
      </c>
      <c r="F41" s="71">
        <v>84</v>
      </c>
      <c r="G41" s="72">
        <v>42</v>
      </c>
      <c r="H41" s="100"/>
      <c r="I41" s="74"/>
      <c r="J41" s="73"/>
      <c r="K41" s="74">
        <v>84</v>
      </c>
      <c r="L41" s="75"/>
      <c r="M41" s="72"/>
      <c r="N41" s="73"/>
      <c r="O41" s="74"/>
      <c r="P41" s="77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</row>
    <row r="42" spans="1:27" ht="11.25" customHeight="1" x14ac:dyDescent="0.2">
      <c r="A42" s="230" t="s">
        <v>104</v>
      </c>
      <c r="B42" s="222" t="s">
        <v>231</v>
      </c>
      <c r="C42" s="204" t="s">
        <v>183</v>
      </c>
      <c r="D42" s="76">
        <f t="shared" si="10"/>
        <v>220</v>
      </c>
      <c r="E42" s="76">
        <v>74</v>
      </c>
      <c r="F42" s="71">
        <v>146</v>
      </c>
      <c r="G42" s="72">
        <v>72</v>
      </c>
      <c r="H42" s="100"/>
      <c r="I42" s="74"/>
      <c r="J42" s="73"/>
      <c r="K42" s="74">
        <v>99</v>
      </c>
      <c r="L42" s="75">
        <v>47</v>
      </c>
      <c r="M42" s="72"/>
      <c r="N42" s="77"/>
      <c r="O42" s="72"/>
      <c r="P42" s="75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</row>
    <row r="43" spans="1:27" ht="22.5" x14ac:dyDescent="0.2">
      <c r="A43" s="230" t="s">
        <v>125</v>
      </c>
      <c r="B43" s="211" t="s">
        <v>84</v>
      </c>
      <c r="C43" s="204" t="s">
        <v>135</v>
      </c>
      <c r="D43" s="76">
        <f t="shared" si="10"/>
        <v>105</v>
      </c>
      <c r="E43" s="76">
        <v>35</v>
      </c>
      <c r="F43" s="71">
        <v>70</v>
      </c>
      <c r="G43" s="76">
        <v>34</v>
      </c>
      <c r="H43" s="101"/>
      <c r="I43" s="93"/>
      <c r="J43" s="77"/>
      <c r="K43" s="93"/>
      <c r="L43" s="77"/>
      <c r="M43" s="93"/>
      <c r="N43" s="77"/>
      <c r="O43" s="93"/>
      <c r="P43" s="77">
        <v>70</v>
      </c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</row>
    <row r="44" spans="1:27" x14ac:dyDescent="0.2">
      <c r="A44" s="230" t="s">
        <v>126</v>
      </c>
      <c r="B44" s="191" t="s">
        <v>210</v>
      </c>
      <c r="C44" s="192" t="s">
        <v>135</v>
      </c>
      <c r="D44" s="76">
        <f t="shared" si="10"/>
        <v>59</v>
      </c>
      <c r="E44" s="192">
        <v>20</v>
      </c>
      <c r="F44" s="192">
        <v>39</v>
      </c>
      <c r="G44" s="192">
        <v>18</v>
      </c>
      <c r="H44" s="101"/>
      <c r="I44" s="93"/>
      <c r="J44" s="77"/>
      <c r="K44" s="93"/>
      <c r="L44" s="77"/>
      <c r="M44" s="93"/>
      <c r="N44" s="77">
        <v>39</v>
      </c>
      <c r="O44" s="93"/>
      <c r="P44" s="77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</row>
    <row r="45" spans="1:27" x14ac:dyDescent="0.2">
      <c r="A45" s="230" t="s">
        <v>148</v>
      </c>
      <c r="B45" s="92" t="s">
        <v>85</v>
      </c>
      <c r="C45" s="78" t="s">
        <v>135</v>
      </c>
      <c r="D45" s="76">
        <f t="shared" si="10"/>
        <v>102</v>
      </c>
      <c r="E45" s="76">
        <v>34</v>
      </c>
      <c r="F45" s="76">
        <v>68</v>
      </c>
      <c r="G45" s="76">
        <v>34</v>
      </c>
      <c r="H45" s="101"/>
      <c r="I45" s="93"/>
      <c r="J45" s="77"/>
      <c r="K45" s="93"/>
      <c r="L45" s="77"/>
      <c r="M45" s="93"/>
      <c r="N45" s="77"/>
      <c r="O45" s="93">
        <v>68</v>
      </c>
      <c r="P45" s="77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</row>
    <row r="46" spans="1:27" ht="22.5" x14ac:dyDescent="0.2">
      <c r="A46" s="230" t="s">
        <v>199</v>
      </c>
      <c r="B46" s="211" t="s">
        <v>211</v>
      </c>
      <c r="C46" s="204" t="s">
        <v>135</v>
      </c>
      <c r="D46" s="76">
        <f t="shared" si="10"/>
        <v>126</v>
      </c>
      <c r="E46" s="76">
        <v>42</v>
      </c>
      <c r="F46" s="71">
        <v>84</v>
      </c>
      <c r="G46" s="76">
        <v>42</v>
      </c>
      <c r="H46" s="101"/>
      <c r="I46" s="93"/>
      <c r="J46" s="77"/>
      <c r="K46" s="93"/>
      <c r="L46" s="77">
        <v>84</v>
      </c>
      <c r="M46" s="93"/>
      <c r="N46" s="77"/>
      <c r="O46" s="93"/>
      <c r="P46" s="77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</row>
    <row r="47" spans="1:27" x14ac:dyDescent="0.2">
      <c r="A47" s="230" t="s">
        <v>200</v>
      </c>
      <c r="B47" s="211" t="s">
        <v>188</v>
      </c>
      <c r="C47" s="204" t="s">
        <v>119</v>
      </c>
      <c r="D47" s="76">
        <f t="shared" si="10"/>
        <v>120</v>
      </c>
      <c r="E47" s="76">
        <v>40</v>
      </c>
      <c r="F47" s="71">
        <v>80</v>
      </c>
      <c r="G47" s="76">
        <v>40</v>
      </c>
      <c r="H47" s="101"/>
      <c r="I47" s="93"/>
      <c r="J47" s="77"/>
      <c r="K47" s="93"/>
      <c r="L47" s="77"/>
      <c r="M47" s="93"/>
      <c r="N47" s="77">
        <v>80</v>
      </c>
      <c r="O47" s="93"/>
      <c r="P47" s="77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</row>
    <row r="48" spans="1:27" x14ac:dyDescent="0.2">
      <c r="A48" s="230" t="s">
        <v>201</v>
      </c>
      <c r="B48" s="211" t="s">
        <v>212</v>
      </c>
      <c r="C48" s="204" t="s">
        <v>119</v>
      </c>
      <c r="D48" s="76">
        <f t="shared" si="10"/>
        <v>109</v>
      </c>
      <c r="E48" s="76">
        <v>36</v>
      </c>
      <c r="F48" s="71">
        <v>73</v>
      </c>
      <c r="G48" s="76">
        <v>36</v>
      </c>
      <c r="H48" s="101"/>
      <c r="I48" s="93"/>
      <c r="J48" s="77"/>
      <c r="K48" s="93"/>
      <c r="L48" s="77"/>
      <c r="M48" s="93"/>
      <c r="N48" s="77">
        <v>73</v>
      </c>
      <c r="O48" s="93"/>
      <c r="P48" s="77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</row>
    <row r="49" spans="1:27" ht="22.5" x14ac:dyDescent="0.2">
      <c r="A49" s="230" t="s">
        <v>202</v>
      </c>
      <c r="B49" s="211" t="s">
        <v>213</v>
      </c>
      <c r="C49" s="204" t="s">
        <v>119</v>
      </c>
      <c r="D49" s="76">
        <f t="shared" si="10"/>
        <v>94</v>
      </c>
      <c r="E49" s="76">
        <v>30</v>
      </c>
      <c r="F49" s="71">
        <v>64</v>
      </c>
      <c r="G49" s="76">
        <v>32</v>
      </c>
      <c r="H49" s="101"/>
      <c r="I49" s="93"/>
      <c r="J49" s="77"/>
      <c r="K49" s="93"/>
      <c r="L49" s="77"/>
      <c r="M49" s="93"/>
      <c r="N49" s="77"/>
      <c r="O49" s="93"/>
      <c r="P49" s="77">
        <v>64</v>
      </c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</row>
    <row r="50" spans="1:27" x14ac:dyDescent="0.2">
      <c r="A50" s="230" t="s">
        <v>203</v>
      </c>
      <c r="B50" s="211" t="s">
        <v>127</v>
      </c>
      <c r="C50" s="204" t="s">
        <v>135</v>
      </c>
      <c r="D50" s="76">
        <f t="shared" si="10"/>
        <v>70</v>
      </c>
      <c r="E50" s="76">
        <v>20</v>
      </c>
      <c r="F50" s="71">
        <v>50</v>
      </c>
      <c r="G50" s="76">
        <v>24</v>
      </c>
      <c r="H50" s="101"/>
      <c r="I50" s="93"/>
      <c r="J50" s="77"/>
      <c r="K50" s="93"/>
      <c r="L50" s="77">
        <v>50</v>
      </c>
      <c r="M50" s="93"/>
      <c r="N50" s="77"/>
      <c r="O50" s="93"/>
      <c r="P50" s="77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</row>
    <row r="51" spans="1:27" x14ac:dyDescent="0.2">
      <c r="A51" s="230" t="s">
        <v>204</v>
      </c>
      <c r="B51" s="211" t="s">
        <v>214</v>
      </c>
      <c r="C51" s="204" t="s">
        <v>135</v>
      </c>
      <c r="D51" s="76">
        <f t="shared" si="10"/>
        <v>80</v>
      </c>
      <c r="E51" s="76">
        <v>20</v>
      </c>
      <c r="F51" s="71">
        <v>60</v>
      </c>
      <c r="G51" s="76">
        <v>30</v>
      </c>
      <c r="H51" s="101"/>
      <c r="I51" s="93"/>
      <c r="J51" s="77"/>
      <c r="K51" s="93"/>
      <c r="L51" s="77"/>
      <c r="M51" s="93">
        <v>60</v>
      </c>
      <c r="N51" s="77"/>
      <c r="O51" s="93"/>
      <c r="P51" s="77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</row>
    <row r="52" spans="1:27" ht="22.5" x14ac:dyDescent="0.2">
      <c r="A52" s="230" t="s">
        <v>205</v>
      </c>
      <c r="B52" s="211" t="s">
        <v>215</v>
      </c>
      <c r="C52" s="204" t="s">
        <v>135</v>
      </c>
      <c r="D52" s="76">
        <f t="shared" si="10"/>
        <v>52</v>
      </c>
      <c r="E52" s="76">
        <v>16</v>
      </c>
      <c r="F52" s="71">
        <v>36</v>
      </c>
      <c r="G52" s="76">
        <v>18</v>
      </c>
      <c r="H52" s="101"/>
      <c r="I52" s="93"/>
      <c r="J52" s="77"/>
      <c r="K52" s="93"/>
      <c r="L52" s="77"/>
      <c r="M52" s="93"/>
      <c r="N52" s="77">
        <v>36</v>
      </c>
      <c r="O52" s="93"/>
      <c r="P52" s="77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</row>
    <row r="53" spans="1:27" x14ac:dyDescent="0.2">
      <c r="A53" s="230" t="s">
        <v>206</v>
      </c>
      <c r="B53" s="211" t="s">
        <v>198</v>
      </c>
      <c r="C53" s="204" t="s">
        <v>119</v>
      </c>
      <c r="D53" s="76">
        <f t="shared" si="10"/>
        <v>126</v>
      </c>
      <c r="E53" s="76">
        <v>42</v>
      </c>
      <c r="F53" s="71">
        <v>84</v>
      </c>
      <c r="G53" s="76">
        <v>42</v>
      </c>
      <c r="H53" s="101"/>
      <c r="I53" s="93"/>
      <c r="J53" s="77"/>
      <c r="K53" s="93"/>
      <c r="L53" s="77">
        <v>84</v>
      </c>
      <c r="M53" s="93"/>
      <c r="N53" s="77"/>
      <c r="O53" s="93"/>
      <c r="P53" s="77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</row>
    <row r="54" spans="1:27" ht="13.5" thickBot="1" x14ac:dyDescent="0.25">
      <c r="A54" s="234"/>
      <c r="B54" s="87"/>
      <c r="C54" s="88"/>
      <c r="D54" s="81"/>
      <c r="E54" s="218"/>
      <c r="F54" s="81"/>
      <c r="G54" s="153"/>
      <c r="H54" s="148"/>
      <c r="I54" s="82"/>
      <c r="J54" s="104"/>
      <c r="K54" s="152"/>
      <c r="L54" s="94"/>
      <c r="M54" s="82"/>
      <c r="N54" s="104"/>
      <c r="O54" s="152"/>
      <c r="P54" s="85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</row>
    <row r="55" spans="1:27" ht="13.5" thickBot="1" x14ac:dyDescent="0.25">
      <c r="A55" s="160" t="s">
        <v>86</v>
      </c>
      <c r="B55" s="161" t="s">
        <v>87</v>
      </c>
      <c r="C55" s="162" t="s">
        <v>249</v>
      </c>
      <c r="D55" s="163">
        <f t="shared" ref="D55:P55" si="11">SUM(D56,D63,D68,D75)</f>
        <v>1757</v>
      </c>
      <c r="E55" s="163">
        <f t="shared" si="11"/>
        <v>585</v>
      </c>
      <c r="F55" s="163">
        <f t="shared" si="11"/>
        <v>1172</v>
      </c>
      <c r="G55" s="163">
        <f t="shared" si="11"/>
        <v>564</v>
      </c>
      <c r="H55" s="167">
        <f t="shared" si="11"/>
        <v>30</v>
      </c>
      <c r="I55" s="164">
        <f t="shared" si="11"/>
        <v>0</v>
      </c>
      <c r="J55" s="167">
        <f t="shared" si="11"/>
        <v>0</v>
      </c>
      <c r="K55" s="164">
        <f t="shared" si="11"/>
        <v>54</v>
      </c>
      <c r="L55" s="167">
        <f t="shared" si="11"/>
        <v>184</v>
      </c>
      <c r="M55" s="164">
        <f t="shared" si="11"/>
        <v>308</v>
      </c>
      <c r="N55" s="167">
        <f t="shared" si="11"/>
        <v>156</v>
      </c>
      <c r="O55" s="164">
        <f t="shared" si="11"/>
        <v>252</v>
      </c>
      <c r="P55" s="167">
        <f t="shared" si="11"/>
        <v>218</v>
      </c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</row>
    <row r="56" spans="1:27" ht="21.75" thickBot="1" x14ac:dyDescent="0.25">
      <c r="A56" s="168" t="s">
        <v>98</v>
      </c>
      <c r="B56" s="155" t="s">
        <v>216</v>
      </c>
      <c r="C56" s="156" t="s">
        <v>246</v>
      </c>
      <c r="D56" s="157">
        <f>SUM(D57:D59)</f>
        <v>687</v>
      </c>
      <c r="E56" s="157">
        <f t="shared" ref="E56:P56" si="12">SUM(E57:E59)</f>
        <v>229</v>
      </c>
      <c r="F56" s="157">
        <f t="shared" si="12"/>
        <v>458</v>
      </c>
      <c r="G56" s="157">
        <f t="shared" si="12"/>
        <v>198</v>
      </c>
      <c r="H56" s="235">
        <f t="shared" si="12"/>
        <v>30</v>
      </c>
      <c r="I56" s="208">
        <f t="shared" si="12"/>
        <v>0</v>
      </c>
      <c r="J56" s="235">
        <f t="shared" si="12"/>
        <v>0</v>
      </c>
      <c r="K56" s="208">
        <f t="shared" si="12"/>
        <v>54</v>
      </c>
      <c r="L56" s="235">
        <f t="shared" si="12"/>
        <v>96</v>
      </c>
      <c r="M56" s="208">
        <f t="shared" si="12"/>
        <v>308</v>
      </c>
      <c r="N56" s="235">
        <f t="shared" si="12"/>
        <v>0</v>
      </c>
      <c r="O56" s="208">
        <f t="shared" si="12"/>
        <v>0</v>
      </c>
      <c r="P56" s="235">
        <f t="shared" si="12"/>
        <v>0</v>
      </c>
      <c r="Q56" s="205"/>
      <c r="R56" s="203"/>
      <c r="S56" s="203"/>
      <c r="T56" s="203"/>
      <c r="U56" s="203"/>
      <c r="V56" s="203"/>
      <c r="W56" s="203"/>
      <c r="X56" s="203"/>
      <c r="Y56" s="203"/>
      <c r="Z56" s="203"/>
      <c r="AA56" s="203"/>
    </row>
    <row r="57" spans="1:27" ht="22.5" x14ac:dyDescent="0.2">
      <c r="A57" s="68" t="s">
        <v>88</v>
      </c>
      <c r="B57" s="68" t="s">
        <v>217</v>
      </c>
      <c r="C57" s="255" t="s">
        <v>245</v>
      </c>
      <c r="D57" s="71">
        <f>SUM(E57:F57)</f>
        <v>384</v>
      </c>
      <c r="E57" s="71">
        <v>128</v>
      </c>
      <c r="F57" s="71">
        <v>256</v>
      </c>
      <c r="G57" s="71">
        <v>98</v>
      </c>
      <c r="H57" s="220">
        <v>30</v>
      </c>
      <c r="I57" s="74"/>
      <c r="J57" s="73"/>
      <c r="K57" s="74">
        <v>54</v>
      </c>
      <c r="L57" s="75">
        <v>59</v>
      </c>
      <c r="M57" s="72">
        <v>143</v>
      </c>
      <c r="N57" s="73"/>
      <c r="O57" s="74"/>
      <c r="P57" s="75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</row>
    <row r="58" spans="1:27" ht="24" customHeight="1" x14ac:dyDescent="0.2">
      <c r="A58" s="92" t="s">
        <v>99</v>
      </c>
      <c r="B58" s="211" t="s">
        <v>218</v>
      </c>
      <c r="C58" s="364" t="s">
        <v>184</v>
      </c>
      <c r="D58" s="76">
        <f>SUM(E58:F58)</f>
        <v>144</v>
      </c>
      <c r="E58" s="76">
        <v>48</v>
      </c>
      <c r="F58" s="71">
        <v>96</v>
      </c>
      <c r="G58" s="76">
        <v>48</v>
      </c>
      <c r="H58" s="225"/>
      <c r="I58" s="74"/>
      <c r="J58" s="73"/>
      <c r="K58" s="74"/>
      <c r="L58" s="75">
        <v>37</v>
      </c>
      <c r="M58" s="72">
        <v>59</v>
      </c>
      <c r="N58" s="73"/>
      <c r="O58" s="74"/>
      <c r="P58" s="75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</row>
    <row r="59" spans="1:27" ht="33.75" x14ac:dyDescent="0.2">
      <c r="A59" s="230" t="s">
        <v>100</v>
      </c>
      <c r="B59" s="105" t="s">
        <v>219</v>
      </c>
      <c r="C59" s="365"/>
      <c r="D59" s="71">
        <f>SUM(E59:F59)</f>
        <v>159</v>
      </c>
      <c r="E59" s="106">
        <v>53</v>
      </c>
      <c r="F59" s="71">
        <v>106</v>
      </c>
      <c r="G59" s="72">
        <v>52</v>
      </c>
      <c r="H59" s="220"/>
      <c r="I59" s="72"/>
      <c r="J59" s="73"/>
      <c r="K59" s="74"/>
      <c r="L59" s="75"/>
      <c r="M59" s="72">
        <v>106</v>
      </c>
      <c r="N59" s="73"/>
      <c r="O59" s="74"/>
      <c r="P59" s="75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</row>
    <row r="60" spans="1:27" ht="22.5" x14ac:dyDescent="0.2">
      <c r="A60" s="236" t="s">
        <v>163</v>
      </c>
      <c r="B60" s="267" t="s">
        <v>276</v>
      </c>
      <c r="C60" s="78" t="s">
        <v>135</v>
      </c>
      <c r="D60" s="76"/>
      <c r="E60" s="106"/>
      <c r="F60" s="76"/>
      <c r="G60" s="93"/>
      <c r="H60" s="101"/>
      <c r="I60" s="93"/>
      <c r="J60" s="97"/>
      <c r="K60" s="98"/>
      <c r="L60" s="77"/>
      <c r="M60" s="263">
        <v>36</v>
      </c>
      <c r="N60" s="97"/>
      <c r="O60" s="98"/>
      <c r="P60" s="77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</row>
    <row r="61" spans="1:27" x14ac:dyDescent="0.2">
      <c r="A61" s="236" t="s">
        <v>130</v>
      </c>
      <c r="B61" s="92" t="s">
        <v>59</v>
      </c>
      <c r="C61" s="78" t="s">
        <v>272</v>
      </c>
      <c r="D61" s="76"/>
      <c r="E61" s="76"/>
      <c r="F61" s="76"/>
      <c r="G61" s="76"/>
      <c r="H61" s="101"/>
      <c r="I61" s="93"/>
      <c r="J61" s="77"/>
      <c r="K61" s="93"/>
      <c r="L61" s="77"/>
      <c r="M61" s="264">
        <v>216</v>
      </c>
      <c r="N61" s="159">
        <v>216</v>
      </c>
      <c r="O61" s="93"/>
      <c r="P61" s="77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</row>
    <row r="62" spans="1:27" ht="13.5" thickBot="1" x14ac:dyDescent="0.25">
      <c r="A62" s="234"/>
      <c r="B62" s="87"/>
      <c r="C62" s="88"/>
      <c r="D62" s="81"/>
      <c r="E62" s="81"/>
      <c r="F62" s="81"/>
      <c r="G62" s="82"/>
      <c r="H62" s="107"/>
      <c r="I62" s="82"/>
      <c r="J62" s="67"/>
      <c r="K62" s="82"/>
      <c r="L62" s="67"/>
      <c r="M62" s="226"/>
      <c r="N62" s="244"/>
      <c r="O62" s="82"/>
      <c r="P62" s="85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</row>
    <row r="63" spans="1:27" ht="25.5" customHeight="1" thickBot="1" x14ac:dyDescent="0.25">
      <c r="A63" s="169" t="s">
        <v>89</v>
      </c>
      <c r="B63" s="170" t="s">
        <v>220</v>
      </c>
      <c r="C63" s="156" t="s">
        <v>247</v>
      </c>
      <c r="D63" s="171">
        <f>SUM(D64:D65)</f>
        <v>351</v>
      </c>
      <c r="E63" s="171">
        <f t="shared" ref="E63:P63" si="13">SUM(E64:E65)</f>
        <v>117</v>
      </c>
      <c r="F63" s="171">
        <f t="shared" si="13"/>
        <v>234</v>
      </c>
      <c r="G63" s="171">
        <f t="shared" si="13"/>
        <v>116</v>
      </c>
      <c r="H63" s="173">
        <f t="shared" si="13"/>
        <v>0</v>
      </c>
      <c r="I63" s="172">
        <f t="shared" si="13"/>
        <v>0</v>
      </c>
      <c r="J63" s="209">
        <f t="shared" si="13"/>
        <v>0</v>
      </c>
      <c r="K63" s="245">
        <f t="shared" si="13"/>
        <v>0</v>
      </c>
      <c r="L63" s="173">
        <f t="shared" si="13"/>
        <v>0</v>
      </c>
      <c r="M63" s="172">
        <f t="shared" si="13"/>
        <v>0</v>
      </c>
      <c r="N63" s="209">
        <f t="shared" si="13"/>
        <v>102</v>
      </c>
      <c r="O63" s="245">
        <f t="shared" si="13"/>
        <v>80</v>
      </c>
      <c r="P63" s="209">
        <f t="shared" si="13"/>
        <v>52</v>
      </c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</row>
    <row r="64" spans="1:27" ht="14.25" customHeight="1" x14ac:dyDescent="0.2">
      <c r="A64" s="237" t="s">
        <v>90</v>
      </c>
      <c r="B64" s="108" t="s">
        <v>221</v>
      </c>
      <c r="C64" s="366" t="s">
        <v>245</v>
      </c>
      <c r="D64" s="109">
        <f>SUM(E64:F64)</f>
        <v>207</v>
      </c>
      <c r="E64" s="109">
        <v>69</v>
      </c>
      <c r="F64" s="109">
        <v>138</v>
      </c>
      <c r="G64" s="110">
        <v>68</v>
      </c>
      <c r="H64" s="111"/>
      <c r="I64" s="112"/>
      <c r="J64" s="113"/>
      <c r="K64" s="112"/>
      <c r="L64" s="114"/>
      <c r="M64" s="112"/>
      <c r="N64" s="113">
        <v>72</v>
      </c>
      <c r="O64" s="112">
        <v>40</v>
      </c>
      <c r="P64" s="114">
        <v>26</v>
      </c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</row>
    <row r="65" spans="1:27" ht="33.75" x14ac:dyDescent="0.2">
      <c r="A65" s="230" t="s">
        <v>164</v>
      </c>
      <c r="B65" s="68" t="s">
        <v>222</v>
      </c>
      <c r="C65" s="365"/>
      <c r="D65" s="76">
        <f>SUM(E65:F65)</f>
        <v>144</v>
      </c>
      <c r="E65" s="86">
        <v>48</v>
      </c>
      <c r="F65" s="71">
        <v>96</v>
      </c>
      <c r="G65" s="72">
        <v>48</v>
      </c>
      <c r="H65" s="100"/>
      <c r="I65" s="74"/>
      <c r="J65" s="73"/>
      <c r="K65" s="74"/>
      <c r="L65" s="75"/>
      <c r="M65" s="72"/>
      <c r="N65" s="73">
        <v>30</v>
      </c>
      <c r="O65" s="74">
        <v>40</v>
      </c>
      <c r="P65" s="75">
        <v>26</v>
      </c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</row>
    <row r="66" spans="1:27" x14ac:dyDescent="0.2">
      <c r="A66" s="236" t="s">
        <v>132</v>
      </c>
      <c r="B66" s="92" t="s">
        <v>59</v>
      </c>
      <c r="C66" s="78" t="s">
        <v>273</v>
      </c>
      <c r="D66" s="71"/>
      <c r="E66" s="86"/>
      <c r="F66" s="71"/>
      <c r="G66" s="72"/>
      <c r="H66" s="100"/>
      <c r="I66" s="74"/>
      <c r="J66" s="73"/>
      <c r="K66" s="74"/>
      <c r="L66" s="75"/>
      <c r="M66" s="73"/>
      <c r="N66" s="73"/>
      <c r="O66" s="74"/>
      <c r="P66" s="75">
        <v>144</v>
      </c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</row>
    <row r="67" spans="1:27" ht="13.5" thickBot="1" x14ac:dyDescent="0.25">
      <c r="A67" s="234"/>
      <c r="B67" s="87"/>
      <c r="C67" s="88"/>
      <c r="D67" s="81"/>
      <c r="E67" s="218"/>
      <c r="F67" s="81"/>
      <c r="G67" s="82"/>
      <c r="H67" s="83"/>
      <c r="I67" s="84"/>
      <c r="J67" s="83"/>
      <c r="K67" s="84"/>
      <c r="L67" s="85"/>
      <c r="M67" s="82"/>
      <c r="N67" s="83"/>
      <c r="O67" s="84"/>
      <c r="P67" s="85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</row>
    <row r="68" spans="1:27" ht="32.25" thickBot="1" x14ac:dyDescent="0.25">
      <c r="A68" s="169" t="s">
        <v>94</v>
      </c>
      <c r="B68" s="170" t="s">
        <v>223</v>
      </c>
      <c r="C68" s="156" t="s">
        <v>247</v>
      </c>
      <c r="D68" s="171">
        <f>SUM(D69:D71)</f>
        <v>587</v>
      </c>
      <c r="E68" s="171">
        <f t="shared" ref="E68:P68" si="14">SUM(E69:E71)</f>
        <v>195</v>
      </c>
      <c r="F68" s="171">
        <f t="shared" si="14"/>
        <v>392</v>
      </c>
      <c r="G68" s="171">
        <f t="shared" si="14"/>
        <v>194</v>
      </c>
      <c r="H68" s="173">
        <f t="shared" si="14"/>
        <v>0</v>
      </c>
      <c r="I68" s="172">
        <f t="shared" si="14"/>
        <v>0</v>
      </c>
      <c r="J68" s="209">
        <f t="shared" si="14"/>
        <v>0</v>
      </c>
      <c r="K68" s="245">
        <f t="shared" si="14"/>
        <v>0</v>
      </c>
      <c r="L68" s="209">
        <f t="shared" si="14"/>
        <v>0</v>
      </c>
      <c r="M68" s="245">
        <f t="shared" si="14"/>
        <v>0</v>
      </c>
      <c r="N68" s="209">
        <f t="shared" si="14"/>
        <v>54</v>
      </c>
      <c r="O68" s="245">
        <f t="shared" si="14"/>
        <v>172</v>
      </c>
      <c r="P68" s="209">
        <f t="shared" si="14"/>
        <v>166</v>
      </c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</row>
    <row r="69" spans="1:27" ht="22.5" x14ac:dyDescent="0.2">
      <c r="A69" s="237" t="s">
        <v>91</v>
      </c>
      <c r="B69" s="108" t="s">
        <v>224</v>
      </c>
      <c r="C69" s="366" t="s">
        <v>245</v>
      </c>
      <c r="D69" s="109">
        <f>SUM(E69:F69)</f>
        <v>273</v>
      </c>
      <c r="E69" s="180">
        <v>91</v>
      </c>
      <c r="F69" s="109">
        <v>182</v>
      </c>
      <c r="G69" s="110">
        <v>90</v>
      </c>
      <c r="H69" s="181"/>
      <c r="I69" s="112"/>
      <c r="J69" s="113"/>
      <c r="K69" s="112"/>
      <c r="L69" s="114"/>
      <c r="M69" s="110"/>
      <c r="N69" s="113">
        <v>54</v>
      </c>
      <c r="O69" s="112">
        <v>60</v>
      </c>
      <c r="P69" s="114">
        <v>68</v>
      </c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</row>
    <row r="70" spans="1:27" ht="22.5" x14ac:dyDescent="0.2">
      <c r="A70" s="230" t="s">
        <v>165</v>
      </c>
      <c r="B70" s="68" t="s">
        <v>225</v>
      </c>
      <c r="C70" s="367"/>
      <c r="D70" s="76">
        <f>SUM(E70:F70)</f>
        <v>198</v>
      </c>
      <c r="E70" s="76">
        <v>66</v>
      </c>
      <c r="F70" s="76">
        <v>132</v>
      </c>
      <c r="G70" s="76">
        <v>66</v>
      </c>
      <c r="H70" s="101"/>
      <c r="I70" s="72"/>
      <c r="J70" s="73"/>
      <c r="K70" s="74"/>
      <c r="L70" s="75"/>
      <c r="M70" s="72"/>
      <c r="N70" s="73"/>
      <c r="O70" s="74">
        <v>60</v>
      </c>
      <c r="P70" s="75">
        <v>72</v>
      </c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</row>
    <row r="71" spans="1:27" x14ac:dyDescent="0.2">
      <c r="A71" s="230" t="s">
        <v>226</v>
      </c>
      <c r="B71" s="68" t="s">
        <v>227</v>
      </c>
      <c r="C71" s="365"/>
      <c r="D71" s="76">
        <f>SUM(E71:F71)</f>
        <v>116</v>
      </c>
      <c r="E71" s="76">
        <v>38</v>
      </c>
      <c r="F71" s="76">
        <v>78</v>
      </c>
      <c r="G71" s="76">
        <v>38</v>
      </c>
      <c r="H71" s="101"/>
      <c r="I71" s="72"/>
      <c r="J71" s="73"/>
      <c r="K71" s="74"/>
      <c r="L71" s="75"/>
      <c r="M71" s="72"/>
      <c r="N71" s="73"/>
      <c r="O71" s="74">
        <v>52</v>
      </c>
      <c r="P71" s="75">
        <v>26</v>
      </c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</row>
    <row r="72" spans="1:27" ht="22.5" x14ac:dyDescent="0.2">
      <c r="A72" s="268" t="s">
        <v>277</v>
      </c>
      <c r="B72" s="222" t="s">
        <v>278</v>
      </c>
      <c r="C72" s="269" t="s">
        <v>135</v>
      </c>
      <c r="D72" s="190"/>
      <c r="E72" s="189"/>
      <c r="F72" s="189"/>
      <c r="G72" s="189"/>
      <c r="H72" s="270"/>
      <c r="I72" s="212"/>
      <c r="J72" s="271"/>
      <c r="K72" s="272"/>
      <c r="L72" s="154"/>
      <c r="M72" s="212"/>
      <c r="N72" s="271"/>
      <c r="O72" s="272"/>
      <c r="P72" s="154">
        <v>36</v>
      </c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</row>
    <row r="73" spans="1:27" x14ac:dyDescent="0.2">
      <c r="A73" s="236" t="s">
        <v>133</v>
      </c>
      <c r="B73" s="92" t="s">
        <v>59</v>
      </c>
      <c r="C73" s="78" t="s">
        <v>273</v>
      </c>
      <c r="D73" s="71"/>
      <c r="E73" s="76"/>
      <c r="F73" s="76"/>
      <c r="G73" s="76"/>
      <c r="H73" s="101"/>
      <c r="I73" s="72"/>
      <c r="J73" s="73"/>
      <c r="K73" s="74"/>
      <c r="L73" s="75"/>
      <c r="M73" s="72"/>
      <c r="N73" s="73"/>
      <c r="O73" s="74"/>
      <c r="P73" s="75">
        <v>144</v>
      </c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</row>
    <row r="74" spans="1:27" ht="13.5" thickBot="1" x14ac:dyDescent="0.25">
      <c r="A74" s="230"/>
      <c r="B74" s="68"/>
      <c r="C74" s="88"/>
      <c r="D74" s="71"/>
      <c r="E74" s="86"/>
      <c r="F74" s="71"/>
      <c r="G74" s="72"/>
      <c r="H74" s="73"/>
      <c r="I74" s="74"/>
      <c r="J74" s="73"/>
      <c r="K74" s="74"/>
      <c r="L74" s="75"/>
      <c r="M74" s="72"/>
      <c r="N74" s="73"/>
      <c r="O74" s="74"/>
      <c r="P74" s="77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</row>
    <row r="75" spans="1:27" ht="32.25" thickBot="1" x14ac:dyDescent="0.25">
      <c r="A75" s="169" t="s">
        <v>92</v>
      </c>
      <c r="B75" s="170" t="s">
        <v>228</v>
      </c>
      <c r="C75" s="156" t="s">
        <v>248</v>
      </c>
      <c r="D75" s="171">
        <f>SUM(D76:D77)</f>
        <v>132</v>
      </c>
      <c r="E75" s="171">
        <f t="shared" ref="E75:P75" si="15">SUM(E76:E77)</f>
        <v>44</v>
      </c>
      <c r="F75" s="171">
        <f t="shared" si="15"/>
        <v>88</v>
      </c>
      <c r="G75" s="171">
        <f t="shared" si="15"/>
        <v>56</v>
      </c>
      <c r="H75" s="209">
        <f t="shared" si="15"/>
        <v>0</v>
      </c>
      <c r="I75" s="245">
        <f t="shared" si="15"/>
        <v>0</v>
      </c>
      <c r="J75" s="173">
        <f t="shared" si="15"/>
        <v>0</v>
      </c>
      <c r="K75" s="172">
        <f t="shared" si="15"/>
        <v>0</v>
      </c>
      <c r="L75" s="209">
        <f t="shared" si="15"/>
        <v>88</v>
      </c>
      <c r="M75" s="245">
        <f t="shared" si="15"/>
        <v>0</v>
      </c>
      <c r="N75" s="209">
        <f t="shared" si="15"/>
        <v>0</v>
      </c>
      <c r="O75" s="245">
        <f t="shared" si="15"/>
        <v>0</v>
      </c>
      <c r="P75" s="209">
        <f t="shared" si="15"/>
        <v>0</v>
      </c>
      <c r="Q75" s="205"/>
      <c r="R75" s="203"/>
      <c r="S75" s="203"/>
      <c r="T75" s="203"/>
      <c r="U75" s="203"/>
      <c r="V75" s="203"/>
      <c r="W75" s="203"/>
      <c r="X75" s="203"/>
      <c r="Y75" s="203"/>
      <c r="Z75" s="203"/>
      <c r="AA75" s="203"/>
    </row>
    <row r="76" spans="1:27" ht="22.5" x14ac:dyDescent="0.2">
      <c r="A76" s="237" t="s">
        <v>93</v>
      </c>
      <c r="B76" s="108" t="s">
        <v>229</v>
      </c>
      <c r="C76" s="366" t="s">
        <v>119</v>
      </c>
      <c r="D76" s="71">
        <f>SUM(E76:F76)</f>
        <v>78</v>
      </c>
      <c r="E76" s="71">
        <v>26</v>
      </c>
      <c r="F76" s="71">
        <v>52</v>
      </c>
      <c r="G76" s="72">
        <v>26</v>
      </c>
      <c r="H76" s="73"/>
      <c r="I76" s="74"/>
      <c r="J76" s="73"/>
      <c r="K76" s="74"/>
      <c r="L76" s="75">
        <v>52</v>
      </c>
      <c r="M76" s="72"/>
      <c r="N76" s="73"/>
      <c r="O76" s="74"/>
      <c r="P76" s="154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</row>
    <row r="77" spans="1:27" ht="22.5" x14ac:dyDescent="0.2">
      <c r="A77" s="230" t="s">
        <v>166</v>
      </c>
      <c r="B77" s="68" t="s">
        <v>230</v>
      </c>
      <c r="C77" s="365"/>
      <c r="D77" s="71">
        <f>SUM(E77:F77)</f>
        <v>54</v>
      </c>
      <c r="E77" s="86">
        <v>18</v>
      </c>
      <c r="F77" s="71">
        <v>36</v>
      </c>
      <c r="G77" s="72">
        <v>30</v>
      </c>
      <c r="H77" s="73"/>
      <c r="I77" s="74"/>
      <c r="J77" s="73"/>
      <c r="K77" s="74"/>
      <c r="L77" s="75">
        <v>36</v>
      </c>
      <c r="M77" s="72"/>
      <c r="N77" s="73"/>
      <c r="O77" s="74"/>
      <c r="P77" s="154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</row>
    <row r="78" spans="1:27" x14ac:dyDescent="0.2">
      <c r="A78" s="236" t="s">
        <v>134</v>
      </c>
      <c r="B78" s="92" t="s">
        <v>59</v>
      </c>
      <c r="C78" s="78" t="s">
        <v>273</v>
      </c>
      <c r="D78" s="71"/>
      <c r="E78" s="86"/>
      <c r="F78" s="71"/>
      <c r="G78" s="72"/>
      <c r="H78" s="73"/>
      <c r="I78" s="74"/>
      <c r="J78" s="73"/>
      <c r="K78" s="74"/>
      <c r="L78" s="154">
        <v>108</v>
      </c>
      <c r="M78" s="72"/>
      <c r="N78" s="73"/>
      <c r="O78" s="74"/>
      <c r="P78" s="75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</row>
    <row r="79" spans="1:27" ht="13.5" thickBot="1" x14ac:dyDescent="0.25">
      <c r="A79" s="187"/>
      <c r="B79" s="183"/>
      <c r="C79" s="182"/>
      <c r="D79" s="183"/>
      <c r="E79" s="184"/>
      <c r="F79" s="183"/>
      <c r="G79" s="185"/>
      <c r="H79" s="186"/>
      <c r="I79" s="187"/>
      <c r="J79" s="186"/>
      <c r="K79" s="187"/>
      <c r="L79" s="188"/>
      <c r="M79" s="185"/>
      <c r="N79" s="186"/>
      <c r="O79" s="187"/>
      <c r="P79" s="188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</row>
    <row r="80" spans="1:27" ht="13.5" thickBot="1" x14ac:dyDescent="0.25">
      <c r="A80" s="122" t="s">
        <v>124</v>
      </c>
      <c r="B80" s="123" t="s">
        <v>51</v>
      </c>
      <c r="C80" s="124"/>
      <c r="D80" s="125"/>
      <c r="E80" s="126"/>
      <c r="F80" s="127"/>
      <c r="G80" s="125"/>
      <c r="H80" s="126"/>
      <c r="I80" s="128"/>
      <c r="J80" s="126"/>
      <c r="K80" s="128"/>
      <c r="L80" s="129"/>
      <c r="M80" s="125"/>
      <c r="N80" s="126"/>
      <c r="O80" s="128"/>
      <c r="P80" s="130">
        <v>4</v>
      </c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</row>
    <row r="81" spans="1:27" x14ac:dyDescent="0.2">
      <c r="A81" s="120"/>
      <c r="B81" s="116"/>
      <c r="C81" s="115"/>
      <c r="D81" s="116"/>
      <c r="E81" s="117"/>
      <c r="F81" s="116"/>
      <c r="G81" s="118"/>
      <c r="H81" s="119"/>
      <c r="I81" s="120"/>
      <c r="J81" s="119"/>
      <c r="K81" s="120"/>
      <c r="L81" s="121"/>
      <c r="M81" s="118"/>
      <c r="N81" s="119"/>
      <c r="O81" s="120"/>
      <c r="P81" s="121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</row>
    <row r="82" spans="1:27" x14ac:dyDescent="0.2">
      <c r="A82" s="58"/>
      <c r="B82" s="131" t="s">
        <v>139</v>
      </c>
      <c r="C82" s="132"/>
      <c r="D82" s="57">
        <f>D7</f>
        <v>6642</v>
      </c>
      <c r="E82" s="217"/>
      <c r="F82" s="57">
        <f>F7</f>
        <v>4428</v>
      </c>
      <c r="G82" s="60"/>
      <c r="H82" s="216"/>
      <c r="I82" s="58"/>
      <c r="J82" s="216"/>
      <c r="K82" s="58"/>
      <c r="L82" s="61"/>
      <c r="M82" s="60"/>
      <c r="N82" s="216"/>
      <c r="O82" s="58" t="s">
        <v>128</v>
      </c>
      <c r="P82" s="61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</row>
    <row r="83" spans="1:27" ht="13.5" thickBot="1" x14ac:dyDescent="0.25">
      <c r="A83" s="137"/>
      <c r="B83" s="133"/>
      <c r="C83" s="134"/>
      <c r="D83" s="133"/>
      <c r="E83" s="135"/>
      <c r="F83" s="133"/>
      <c r="G83" s="103"/>
      <c r="H83" s="136"/>
      <c r="I83" s="137"/>
      <c r="J83" s="136"/>
      <c r="K83" s="137"/>
      <c r="L83" s="102"/>
      <c r="M83" s="103"/>
      <c r="N83" s="136"/>
      <c r="O83" s="137"/>
      <c r="P83" s="102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</row>
    <row r="84" spans="1:27" ht="13.5" thickBot="1" x14ac:dyDescent="0.25">
      <c r="A84" s="122" t="s">
        <v>52</v>
      </c>
      <c r="B84" s="123" t="s">
        <v>53</v>
      </c>
      <c r="C84" s="124"/>
      <c r="D84" s="125"/>
      <c r="E84" s="126"/>
      <c r="F84" s="127"/>
      <c r="G84" s="125"/>
      <c r="H84" s="126"/>
      <c r="I84" s="128"/>
      <c r="J84" s="126"/>
      <c r="K84" s="128"/>
      <c r="L84" s="129"/>
      <c r="M84" s="125"/>
      <c r="N84" s="126"/>
      <c r="O84" s="128"/>
      <c r="P84" s="138">
        <v>6</v>
      </c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</row>
    <row r="85" spans="1:27" x14ac:dyDescent="0.2">
      <c r="A85" s="74"/>
      <c r="B85" s="71"/>
      <c r="C85" s="204"/>
      <c r="D85" s="71"/>
      <c r="E85" s="86"/>
      <c r="F85" s="71"/>
      <c r="G85" s="72"/>
      <c r="H85" s="73"/>
      <c r="I85" s="74"/>
      <c r="J85" s="73"/>
      <c r="K85" s="74"/>
      <c r="L85" s="75"/>
      <c r="M85" s="72"/>
      <c r="N85" s="73"/>
      <c r="O85" s="74"/>
      <c r="P85" s="75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</row>
    <row r="86" spans="1:27" ht="13.5" thickBot="1" x14ac:dyDescent="0.25">
      <c r="A86" s="62"/>
      <c r="B86" s="63"/>
      <c r="C86" s="64"/>
      <c r="D86" s="63"/>
      <c r="E86" s="65"/>
      <c r="F86" s="81"/>
      <c r="G86" s="63"/>
      <c r="H86" s="66"/>
      <c r="I86" s="62"/>
      <c r="J86" s="66"/>
      <c r="K86" s="62"/>
      <c r="L86" s="102"/>
      <c r="M86" s="103"/>
      <c r="N86" s="66"/>
      <c r="O86" s="62"/>
      <c r="P86" s="67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</row>
    <row r="87" spans="1:27" ht="21" customHeight="1" x14ac:dyDescent="0.2">
      <c r="A87" s="344" t="s">
        <v>120</v>
      </c>
      <c r="B87" s="345"/>
      <c r="C87" s="345"/>
      <c r="D87" s="345"/>
      <c r="E87" s="346"/>
      <c r="F87" s="372" t="s">
        <v>38</v>
      </c>
      <c r="G87" s="335" t="s">
        <v>49</v>
      </c>
      <c r="H87" s="336"/>
      <c r="I87" s="326" t="s">
        <v>142</v>
      </c>
      <c r="J87" s="320" t="s">
        <v>142</v>
      </c>
      <c r="K87" s="322" t="s">
        <v>189</v>
      </c>
      <c r="L87" s="324" t="s">
        <v>266</v>
      </c>
      <c r="M87" s="326" t="s">
        <v>140</v>
      </c>
      <c r="N87" s="318" t="s">
        <v>143</v>
      </c>
      <c r="O87" s="326" t="s">
        <v>275</v>
      </c>
      <c r="P87" s="320" t="s">
        <v>140</v>
      </c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</row>
    <row r="88" spans="1:27" ht="21" customHeight="1" thickBot="1" x14ac:dyDescent="0.25">
      <c r="A88" s="332" t="s">
        <v>45</v>
      </c>
      <c r="B88" s="333"/>
      <c r="C88" s="333"/>
      <c r="D88" s="333"/>
      <c r="E88" s="334"/>
      <c r="F88" s="373"/>
      <c r="G88" s="368"/>
      <c r="H88" s="369"/>
      <c r="I88" s="327"/>
      <c r="J88" s="321"/>
      <c r="K88" s="323"/>
      <c r="L88" s="325"/>
      <c r="M88" s="327"/>
      <c r="N88" s="319"/>
      <c r="O88" s="327"/>
      <c r="P88" s="321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</row>
    <row r="89" spans="1:27" ht="27" customHeight="1" thickBot="1" x14ac:dyDescent="0.25">
      <c r="A89" s="332" t="s">
        <v>262</v>
      </c>
      <c r="B89" s="333"/>
      <c r="C89" s="333"/>
      <c r="D89" s="333"/>
      <c r="E89" s="334"/>
      <c r="F89" s="373"/>
      <c r="G89" s="340" t="s">
        <v>46</v>
      </c>
      <c r="H89" s="342"/>
      <c r="I89" s="139"/>
      <c r="J89" s="140"/>
      <c r="K89" s="141"/>
      <c r="L89" s="142"/>
      <c r="M89" s="143" t="s">
        <v>274</v>
      </c>
      <c r="N89" s="140"/>
      <c r="O89" s="139"/>
      <c r="P89" s="142" t="s">
        <v>274</v>
      </c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</row>
    <row r="90" spans="1:27" ht="34.5" customHeight="1" thickBot="1" x14ac:dyDescent="0.25">
      <c r="A90" s="332" t="s">
        <v>263</v>
      </c>
      <c r="B90" s="333"/>
      <c r="C90" s="333"/>
      <c r="D90" s="333"/>
      <c r="E90" s="334"/>
      <c r="F90" s="373"/>
      <c r="G90" s="335" t="s">
        <v>137</v>
      </c>
      <c r="H90" s="336"/>
      <c r="I90" s="215"/>
      <c r="J90" s="213"/>
      <c r="K90" s="215"/>
      <c r="L90" s="213" t="s">
        <v>267</v>
      </c>
      <c r="M90" s="215" t="s">
        <v>269</v>
      </c>
      <c r="N90" s="213" t="s">
        <v>269</v>
      </c>
      <c r="O90" s="215"/>
      <c r="P90" s="213" t="s">
        <v>279</v>
      </c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</row>
    <row r="91" spans="1:27" ht="26.25" customHeight="1" thickBot="1" x14ac:dyDescent="0.25">
      <c r="A91" s="337" t="s">
        <v>264</v>
      </c>
      <c r="B91" s="338"/>
      <c r="C91" s="338"/>
      <c r="D91" s="338"/>
      <c r="E91" s="339"/>
      <c r="F91" s="373"/>
      <c r="G91" s="340" t="s">
        <v>138</v>
      </c>
      <c r="H91" s="342"/>
      <c r="I91" s="139"/>
      <c r="J91" s="142"/>
      <c r="K91" s="139"/>
      <c r="L91" s="142"/>
      <c r="M91" s="139"/>
      <c r="N91" s="142"/>
      <c r="O91" s="139"/>
      <c r="P91" s="142" t="s">
        <v>268</v>
      </c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</row>
    <row r="92" spans="1:27" ht="21.75" customHeight="1" thickBot="1" x14ac:dyDescent="0.25">
      <c r="A92" s="337" t="s">
        <v>265</v>
      </c>
      <c r="B92" s="338"/>
      <c r="C92" s="338"/>
      <c r="D92" s="338"/>
      <c r="E92" s="339"/>
      <c r="F92" s="373"/>
      <c r="G92" s="340" t="s">
        <v>47</v>
      </c>
      <c r="H92" s="341"/>
      <c r="I92" s="143" t="s">
        <v>270</v>
      </c>
      <c r="J92" s="144">
        <v>4</v>
      </c>
      <c r="K92" s="145" t="s">
        <v>141</v>
      </c>
      <c r="L92" s="142" t="s">
        <v>141</v>
      </c>
      <c r="M92" s="376" t="s">
        <v>141</v>
      </c>
      <c r="N92" s="377">
        <v>4</v>
      </c>
      <c r="O92" s="378">
        <v>2</v>
      </c>
      <c r="P92" s="375" t="s">
        <v>145</v>
      </c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</row>
    <row r="93" spans="1:27" ht="36.75" customHeight="1" thickBot="1" x14ac:dyDescent="0.25">
      <c r="A93" s="332" t="s">
        <v>146</v>
      </c>
      <c r="B93" s="333"/>
      <c r="C93" s="333"/>
      <c r="D93" s="333"/>
      <c r="E93" s="334"/>
      <c r="F93" s="373"/>
      <c r="G93" s="340" t="s">
        <v>48</v>
      </c>
      <c r="H93" s="342"/>
      <c r="I93" s="139" t="s">
        <v>122</v>
      </c>
      <c r="J93" s="140" t="s">
        <v>140</v>
      </c>
      <c r="K93" s="141" t="s">
        <v>122</v>
      </c>
      <c r="L93" s="142" t="s">
        <v>140</v>
      </c>
      <c r="M93" s="250" t="s">
        <v>145</v>
      </c>
      <c r="N93" s="251">
        <v>2</v>
      </c>
      <c r="O93" s="139" t="s">
        <v>141</v>
      </c>
      <c r="P93" s="142" t="s">
        <v>145</v>
      </c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</row>
    <row r="94" spans="1:27" x14ac:dyDescent="0.2">
      <c r="A94" s="332" t="s">
        <v>147</v>
      </c>
      <c r="B94" s="333"/>
      <c r="C94" s="333"/>
      <c r="D94" s="333"/>
      <c r="E94" s="334"/>
      <c r="F94" s="373"/>
      <c r="G94" s="335" t="s">
        <v>112</v>
      </c>
      <c r="H94" s="336"/>
      <c r="I94" s="322" t="s">
        <v>141</v>
      </c>
      <c r="J94" s="320" t="s">
        <v>270</v>
      </c>
      <c r="K94" s="326" t="s">
        <v>270</v>
      </c>
      <c r="L94" s="318" t="s">
        <v>122</v>
      </c>
      <c r="M94" s="328" t="s">
        <v>280</v>
      </c>
      <c r="N94" s="330" t="s">
        <v>122</v>
      </c>
      <c r="O94" s="322" t="s">
        <v>122</v>
      </c>
      <c r="P94" s="320" t="s">
        <v>270</v>
      </c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</row>
    <row r="95" spans="1:27" ht="15" customHeight="1" thickBot="1" x14ac:dyDescent="0.25">
      <c r="A95" s="370" t="s">
        <v>121</v>
      </c>
      <c r="B95" s="371"/>
      <c r="C95" s="146"/>
      <c r="D95" s="147"/>
      <c r="E95" s="148"/>
      <c r="F95" s="374"/>
      <c r="G95" s="368"/>
      <c r="H95" s="369"/>
      <c r="I95" s="323"/>
      <c r="J95" s="321"/>
      <c r="K95" s="327"/>
      <c r="L95" s="319"/>
      <c r="M95" s="329"/>
      <c r="N95" s="331"/>
      <c r="O95" s="323"/>
      <c r="P95" s="321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</row>
    <row r="96" spans="1:27" x14ac:dyDescent="0.2">
      <c r="A96" s="228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</row>
    <row r="97" spans="1:27" x14ac:dyDescent="0.2">
      <c r="A97" s="228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</row>
    <row r="98" spans="1:27" x14ac:dyDescent="0.2">
      <c r="A98" s="228"/>
      <c r="B98" s="363" t="s">
        <v>258</v>
      </c>
      <c r="C98" s="363"/>
      <c r="D98" s="363"/>
      <c r="E98" s="363"/>
      <c r="F98" s="363"/>
      <c r="G98" s="363"/>
      <c r="H98" s="363"/>
      <c r="I98" s="228"/>
      <c r="J98" s="228"/>
      <c r="K98" s="228"/>
      <c r="L98" s="228"/>
      <c r="M98" s="228"/>
      <c r="N98" s="228"/>
      <c r="O98" s="228"/>
      <c r="P98" s="228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</row>
    <row r="99" spans="1:27" x14ac:dyDescent="0.2">
      <c r="A99" s="228"/>
      <c r="B99" s="363" t="s">
        <v>259</v>
      </c>
      <c r="C99" s="363"/>
      <c r="D99" s="363"/>
      <c r="E99" s="363"/>
      <c r="F99" s="363"/>
      <c r="G99" s="363"/>
      <c r="H99" s="363"/>
      <c r="I99" s="228"/>
      <c r="J99" s="228"/>
      <c r="K99" s="228"/>
      <c r="L99" s="228"/>
      <c r="M99" s="228"/>
      <c r="N99" s="228"/>
      <c r="O99" s="228"/>
      <c r="P99" s="228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</row>
    <row r="100" spans="1:27" x14ac:dyDescent="0.2">
      <c r="A100" s="228"/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</row>
    <row r="101" spans="1:27" x14ac:dyDescent="0.2">
      <c r="A101" s="228"/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</row>
    <row r="102" spans="1:27" x14ac:dyDescent="0.2">
      <c r="A102" s="228"/>
      <c r="B102" s="363" t="s">
        <v>260</v>
      </c>
      <c r="C102" s="363"/>
      <c r="D102" s="363"/>
      <c r="E102" s="363"/>
      <c r="F102" s="363"/>
      <c r="G102" s="363"/>
      <c r="H102" s="363"/>
      <c r="I102" s="228"/>
      <c r="J102" s="228"/>
      <c r="K102" s="228"/>
      <c r="L102" s="228"/>
      <c r="M102" s="228"/>
      <c r="N102" s="228"/>
      <c r="O102" s="228"/>
      <c r="P102" s="228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</row>
    <row r="103" spans="1:27" x14ac:dyDescent="0.2">
      <c r="A103" s="228"/>
      <c r="B103" s="363" t="s">
        <v>261</v>
      </c>
      <c r="C103" s="363"/>
      <c r="D103" s="363"/>
      <c r="E103" s="363"/>
      <c r="F103" s="363"/>
      <c r="G103" s="363"/>
      <c r="H103" s="363"/>
      <c r="I103" s="228"/>
      <c r="J103" s="228"/>
      <c r="K103" s="228"/>
      <c r="L103" s="228"/>
      <c r="M103" s="228"/>
      <c r="N103" s="228"/>
      <c r="O103" s="228"/>
      <c r="P103" s="228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</row>
    <row r="104" spans="1:27" x14ac:dyDescent="0.2">
      <c r="A104" s="228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</row>
    <row r="105" spans="1:27" x14ac:dyDescent="0.2">
      <c r="A105" s="228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</row>
    <row r="106" spans="1:27" x14ac:dyDescent="0.2">
      <c r="A106" s="228"/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</row>
    <row r="107" spans="1:27" x14ac:dyDescent="0.2">
      <c r="A107" s="228"/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</row>
    <row r="108" spans="1:27" x14ac:dyDescent="0.2">
      <c r="A108" s="228"/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</row>
    <row r="109" spans="1:27" x14ac:dyDescent="0.2">
      <c r="A109" s="228"/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</row>
    <row r="110" spans="1:27" x14ac:dyDescent="0.2">
      <c r="A110" s="228"/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</row>
    <row r="111" spans="1:27" x14ac:dyDescent="0.2">
      <c r="A111" s="228"/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</row>
    <row r="112" spans="1:27" x14ac:dyDescent="0.2">
      <c r="A112" s="228"/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</row>
    <row r="113" spans="1:26" x14ac:dyDescent="0.2">
      <c r="A113" s="228"/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</row>
    <row r="114" spans="1:26" x14ac:dyDescent="0.2">
      <c r="A114" s="228"/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</row>
    <row r="115" spans="1:26" x14ac:dyDescent="0.2">
      <c r="A115" s="228"/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</row>
    <row r="116" spans="1:26" x14ac:dyDescent="0.2">
      <c r="A116" s="228"/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</row>
    <row r="117" spans="1:26" x14ac:dyDescent="0.2">
      <c r="A117" s="228"/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</row>
    <row r="118" spans="1:26" x14ac:dyDescent="0.2">
      <c r="A118" s="228"/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</row>
    <row r="119" spans="1:26" x14ac:dyDescent="0.2">
      <c r="A119" s="228"/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</row>
    <row r="120" spans="1:26" x14ac:dyDescent="0.2">
      <c r="A120" s="228"/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</row>
    <row r="121" spans="1:26" x14ac:dyDescent="0.2">
      <c r="A121" s="228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</row>
    <row r="122" spans="1:26" x14ac:dyDescent="0.2">
      <c r="A122" s="228"/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</row>
    <row r="123" spans="1:26" x14ac:dyDescent="0.2">
      <c r="A123" s="228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</row>
    <row r="124" spans="1:26" x14ac:dyDescent="0.2">
      <c r="A124" s="228"/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</row>
    <row r="125" spans="1:26" x14ac:dyDescent="0.2">
      <c r="A125" s="228"/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</row>
    <row r="126" spans="1:26" x14ac:dyDescent="0.2">
      <c r="A126" s="228"/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</row>
    <row r="127" spans="1:26" x14ac:dyDescent="0.2">
      <c r="A127" s="228"/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</row>
    <row r="128" spans="1:26" x14ac:dyDescent="0.2">
      <c r="A128" s="228"/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</row>
    <row r="129" spans="1:26" x14ac:dyDescent="0.2">
      <c r="A129" s="228"/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</row>
    <row r="130" spans="1:26" x14ac:dyDescent="0.2">
      <c r="A130" s="228"/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</row>
    <row r="131" spans="1:26" x14ac:dyDescent="0.2">
      <c r="A131" s="228"/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</row>
    <row r="132" spans="1:26" x14ac:dyDescent="0.2">
      <c r="A132" s="228"/>
      <c r="B132" s="228"/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</row>
  </sheetData>
  <mergeCells count="54">
    <mergeCell ref="B98:H98"/>
    <mergeCell ref="B99:H99"/>
    <mergeCell ref="B102:H102"/>
    <mergeCell ref="B103:H103"/>
    <mergeCell ref="C58:C59"/>
    <mergeCell ref="C64:C65"/>
    <mergeCell ref="C69:C71"/>
    <mergeCell ref="C76:C77"/>
    <mergeCell ref="A93:E93"/>
    <mergeCell ref="G93:H93"/>
    <mergeCell ref="A94:E94"/>
    <mergeCell ref="G94:H95"/>
    <mergeCell ref="A95:B95"/>
    <mergeCell ref="F87:F95"/>
    <mergeCell ref="G87:H88"/>
    <mergeCell ref="A1:P1"/>
    <mergeCell ref="P87:P88"/>
    <mergeCell ref="A88:E88"/>
    <mergeCell ref="A89:E89"/>
    <mergeCell ref="G89:H89"/>
    <mergeCell ref="O4:P4"/>
    <mergeCell ref="A87:E87"/>
    <mergeCell ref="A3:A5"/>
    <mergeCell ref="B3:B5"/>
    <mergeCell ref="C3:C5"/>
    <mergeCell ref="D3:H3"/>
    <mergeCell ref="I3:P3"/>
    <mergeCell ref="D4:D5"/>
    <mergeCell ref="O87:O88"/>
    <mergeCell ref="E4:E5"/>
    <mergeCell ref="F4:H4"/>
    <mergeCell ref="I87:I88"/>
    <mergeCell ref="A90:E90"/>
    <mergeCell ref="G90:H90"/>
    <mergeCell ref="A92:E92"/>
    <mergeCell ref="G92:H92"/>
    <mergeCell ref="A91:E91"/>
    <mergeCell ref="G91:H91"/>
    <mergeCell ref="I4:J4"/>
    <mergeCell ref="K4:L4"/>
    <mergeCell ref="M4:N4"/>
    <mergeCell ref="N87:N88"/>
    <mergeCell ref="P94:P95"/>
    <mergeCell ref="J94:J95"/>
    <mergeCell ref="J87:J88"/>
    <mergeCell ref="K87:K88"/>
    <mergeCell ref="L87:L88"/>
    <mergeCell ref="M87:M88"/>
    <mergeCell ref="K94:K95"/>
    <mergeCell ref="L94:L95"/>
    <mergeCell ref="M94:M95"/>
    <mergeCell ref="N94:N95"/>
    <mergeCell ref="O94:O95"/>
    <mergeCell ref="I94:I9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</vt:lpstr>
      <vt:lpstr>график1</vt:lpstr>
      <vt:lpstr>план 2016</vt:lpstr>
      <vt:lpstr>график!Область_печати</vt:lpstr>
    </vt:vector>
  </TitlesOfParts>
  <Company>ДПК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Ирина</cp:lastModifiedBy>
  <cp:lastPrinted>2016-10-19T12:43:14Z</cp:lastPrinted>
  <dcterms:created xsi:type="dcterms:W3CDTF">2011-03-18T09:27:51Z</dcterms:created>
  <dcterms:modified xsi:type="dcterms:W3CDTF">2018-04-18T12:24:13Z</dcterms:modified>
</cp:coreProperties>
</file>